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2835" yWindow="465" windowWidth="23145" windowHeight="13740"/>
  </bookViews>
  <sheets>
    <sheet name="CCI INVESTIGACION 2019" sheetId="6" r:id="rId1"/>
    <sheet name="Docen. proye invest 2019" sheetId="7" r:id="rId2"/>
    <sheet name="Eficacia en la ejec. proy. 2019" sheetId="8" r:id="rId3"/>
    <sheet name="Produccion académica 2019" sheetId="9" r:id="rId4"/>
    <sheet name="Partic.docen. en invest.for2019" sheetId="10" r:id="rId5"/>
    <sheet name="CCI INVESTIGACION" sheetId="1" r:id="rId6"/>
    <sheet name="Docen. proye invest" sheetId="2" r:id="rId7"/>
    <sheet name="Eficacia en la ejec. proy. inve" sheetId="3" r:id="rId8"/>
    <sheet name="Produccion académica" sheetId="4" r:id="rId9"/>
    <sheet name="Partic.docente en invest.format" sheetId="5" r:id="rId10"/>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46" i="8" l="1"/>
  <c r="M45" i="8"/>
  <c r="N57" i="7"/>
  <c r="N56" i="7"/>
  <c r="D23" i="8" l="1"/>
  <c r="C23" i="8"/>
  <c r="J46" i="8"/>
  <c r="C22" i="8" s="1"/>
  <c r="J45" i="8"/>
  <c r="D22" i="8" s="1"/>
  <c r="B23" i="7"/>
  <c r="K56" i="7"/>
  <c r="B22" i="7" s="1"/>
  <c r="K55" i="7"/>
  <c r="C22" i="7" s="1"/>
  <c r="N58" i="7" l="1"/>
  <c r="C23" i="7"/>
  <c r="J81" i="9"/>
  <c r="J80" i="9"/>
  <c r="J55" i="9"/>
  <c r="J54" i="9"/>
  <c r="D22" i="9" s="1"/>
  <c r="H11" i="6" s="1"/>
  <c r="J83" i="10"/>
  <c r="J82" i="10"/>
  <c r="J56" i="10"/>
  <c r="J55" i="10"/>
  <c r="D22" i="10" s="1"/>
  <c r="H12" i="6" s="1"/>
  <c r="A12" i="10"/>
  <c r="A10" i="10"/>
  <c r="B8" i="10"/>
  <c r="A8" i="10"/>
  <c r="A12" i="9"/>
  <c r="A10" i="9"/>
  <c r="B8" i="9"/>
  <c r="E22" i="9" s="1"/>
  <c r="A8" i="9"/>
  <c r="E23" i="8"/>
  <c r="N10" i="6" s="1"/>
  <c r="E22" i="8"/>
  <c r="H10" i="6" s="1"/>
  <c r="A12" i="8"/>
  <c r="A10" i="8"/>
  <c r="B8" i="8"/>
  <c r="A8" i="8"/>
  <c r="K57" i="7"/>
  <c r="D23" i="7"/>
  <c r="N9" i="6" s="1"/>
  <c r="D22" i="7"/>
  <c r="H9" i="6" s="1"/>
  <c r="A12" i="7"/>
  <c r="A10" i="7"/>
  <c r="B8" i="7"/>
  <c r="E23" i="7" s="1"/>
  <c r="A8" i="7"/>
  <c r="D23" i="10" l="1"/>
  <c r="N12" i="6" s="1"/>
  <c r="D23" i="9"/>
  <c r="N11" i="6" s="1"/>
  <c r="E23" i="9"/>
  <c r="E22" i="10"/>
  <c r="E23" i="10"/>
  <c r="E22" i="7"/>
  <c r="D28" i="5"/>
  <c r="D28" i="4"/>
  <c r="D28" i="3"/>
  <c r="C28" i="3"/>
  <c r="E28" i="3" l="1"/>
  <c r="K135" i="2"/>
  <c r="D28" i="2" s="1"/>
  <c r="D27" i="5" l="1"/>
  <c r="AL12" i="1"/>
  <c r="AF12" i="1"/>
  <c r="AF11" i="1"/>
  <c r="AL10" i="1"/>
  <c r="AF10" i="1"/>
  <c r="AL9" i="1"/>
  <c r="AF9" i="1"/>
  <c r="D27" i="4" l="1"/>
  <c r="E27" i="3"/>
  <c r="B8" i="2"/>
  <c r="D26" i="2"/>
  <c r="D27" i="2"/>
  <c r="N108" i="2"/>
  <c r="N84" i="2"/>
  <c r="K78" i="2"/>
  <c r="K80" i="2" s="1"/>
  <c r="A12" i="2"/>
  <c r="K109" i="2"/>
  <c r="J148" i="5"/>
  <c r="D26" i="5" s="1"/>
  <c r="J130" i="4"/>
  <c r="D26" i="4" s="1"/>
  <c r="E26" i="3"/>
  <c r="J127" i="5"/>
  <c r="D25" i="5" s="1"/>
  <c r="T12" i="1" s="1"/>
  <c r="J107" i="4"/>
  <c r="D25" i="4" s="1"/>
  <c r="T11" i="1" s="1"/>
  <c r="E25" i="3"/>
  <c r="T10" i="1" s="1"/>
  <c r="D24" i="2"/>
  <c r="T9" i="1" s="1"/>
  <c r="Z12" i="1"/>
  <c r="J72" i="4"/>
  <c r="D23" i="4" s="1"/>
  <c r="Z10" i="1"/>
  <c r="Z9" i="1"/>
  <c r="D25" i="2"/>
  <c r="J86" i="4"/>
  <c r="D24" i="4" s="1"/>
  <c r="J104" i="5"/>
  <c r="D24" i="5" s="1"/>
  <c r="J105" i="5"/>
  <c r="E24" i="3"/>
  <c r="A10" i="3"/>
  <c r="J84" i="5"/>
  <c r="D23" i="5" s="1"/>
  <c r="N12" i="1" s="1"/>
  <c r="J85" i="5"/>
  <c r="J63" i="5"/>
  <c r="J64" i="5"/>
  <c r="J56" i="4"/>
  <c r="D22" i="4" s="1"/>
  <c r="H11" i="1" s="1"/>
  <c r="J59" i="3"/>
  <c r="D23" i="3" s="1"/>
  <c r="E23" i="3" s="1"/>
  <c r="N10" i="1" s="1"/>
  <c r="C23" i="3"/>
  <c r="J47" i="3"/>
  <c r="D22" i="3"/>
  <c r="J48" i="3"/>
  <c r="C22" i="3" s="1"/>
  <c r="N52" i="2"/>
  <c r="C23" i="2" s="1"/>
  <c r="D23" i="2" s="1"/>
  <c r="N9" i="1" s="1"/>
  <c r="B23" i="2"/>
  <c r="K55" i="2"/>
  <c r="C22" i="2" s="1"/>
  <c r="B22" i="2"/>
  <c r="A12" i="5"/>
  <c r="B8" i="5"/>
  <c r="A10" i="5"/>
  <c r="A8" i="5"/>
  <c r="B8" i="4"/>
  <c r="E22" i="4" s="1"/>
  <c r="A12" i="4"/>
  <c r="A10" i="4"/>
  <c r="A8" i="4"/>
  <c r="B8" i="3"/>
  <c r="F23" i="3" s="1"/>
  <c r="A12" i="3"/>
  <c r="A8" i="3"/>
  <c r="A10" i="2"/>
  <c r="A8" i="2"/>
  <c r="CJ36" i="3"/>
  <c r="CD36" i="3"/>
  <c r="BX36" i="3"/>
  <c r="BR36" i="3"/>
  <c r="D22" i="5" l="1"/>
  <c r="H12" i="1" s="1"/>
  <c r="E23" i="5"/>
  <c r="E25" i="5"/>
  <c r="E24" i="5"/>
  <c r="E27" i="5"/>
  <c r="E26" i="5"/>
  <c r="E27" i="2"/>
  <c r="E28" i="2"/>
  <c r="D22" i="2"/>
  <c r="H9" i="1" s="1"/>
  <c r="N54" i="2"/>
  <c r="E23" i="4"/>
  <c r="AL11" i="1"/>
  <c r="Z11" i="1"/>
  <c r="N11" i="1"/>
  <c r="F22" i="3"/>
  <c r="E22" i="3"/>
  <c r="H10" i="1" s="1"/>
  <c r="E22" i="5"/>
  <c r="E22" i="2"/>
  <c r="E23" i="2"/>
  <c r="E24" i="2"/>
  <c r="E25" i="2"/>
  <c r="K57" i="2"/>
  <c r="E26" i="2"/>
</calcChain>
</file>

<file path=xl/sharedStrings.xml><?xml version="1.0" encoding="utf-8"?>
<sst xmlns="http://schemas.openxmlformats.org/spreadsheetml/2006/main" count="1394" uniqueCount="341">
  <si>
    <t>META</t>
  </si>
  <si>
    <t>AÑO 2016</t>
  </si>
  <si>
    <t>Investigación</t>
  </si>
  <si>
    <t>Docentes en proyectos de investigación</t>
  </si>
  <si>
    <t>Determinar el porcentaje de docentes de la Facultad vinculados a proyectos de investigación</t>
  </si>
  <si>
    <t>semestral</t>
  </si>
  <si>
    <t>Eficacia en la ejecución de proyectos de Investigación</t>
  </si>
  <si>
    <t>Producción academica</t>
  </si>
  <si>
    <t>Participación docente en Investigación formativa</t>
  </si>
  <si>
    <t>SEGUIMIENTO A INDICADOR</t>
  </si>
  <si>
    <t>GENERALIDADES</t>
  </si>
  <si>
    <t>Nombre</t>
  </si>
  <si>
    <t>Meta</t>
  </si>
  <si>
    <t>tendencia</t>
  </si>
  <si>
    <t>Creciente</t>
  </si>
  <si>
    <t>Intención del Indicador</t>
  </si>
  <si>
    <t>Formula de cálculo</t>
  </si>
  <si>
    <t>Fuente de la información</t>
  </si>
  <si>
    <t>Frecuencia de medición</t>
  </si>
  <si>
    <t>Frecuencia de análisis</t>
  </si>
  <si>
    <t>Responsable del proceso</t>
  </si>
  <si>
    <t>SEGUIMIENTO</t>
  </si>
  <si>
    <t>ANALISIS</t>
  </si>
  <si>
    <t>MES</t>
  </si>
  <si>
    <t>TOTAL
 DOCENTES</t>
  </si>
  <si>
    <t xml:space="preserve">Doc. En Proy.
 Investig. </t>
  </si>
  <si>
    <t>Grafica</t>
  </si>
  <si>
    <t>Análisis</t>
  </si>
  <si>
    <t>DETALLE</t>
  </si>
  <si>
    <t>Acción Correctiva</t>
  </si>
  <si>
    <t xml:space="preserve">Acción Preventiva </t>
  </si>
  <si>
    <t>X</t>
  </si>
  <si>
    <t>DOCENTES EN PROYECTOS 
DE INVESTIGACION</t>
  </si>
  <si>
    <t>TOTAL DOCENTES</t>
  </si>
  <si>
    <t>PROMEDIO</t>
  </si>
  <si>
    <t>Decreciente</t>
  </si>
  <si>
    <t>Valor fijo</t>
  </si>
  <si>
    <t xml:space="preserve">AÑO </t>
  </si>
  <si>
    <t>PROYECTO PRESENTADO</t>
  </si>
  <si>
    <t>TOTAL PROYECTOS PRESENTADOS</t>
  </si>
  <si>
    <t xml:space="preserve">Listado de Docentes T.C. </t>
  </si>
  <si>
    <t>PARTICIPACION DOCENTE EN INVESTIGACION FORMATIVA</t>
  </si>
  <si>
    <t>TOTAL DOCENTES QUE DIRIGEN O EVALUAN TRABAJOS DE GRADO</t>
  </si>
  <si>
    <t xml:space="preserve">   GESTION DEL MEJORAMIENTO</t>
  </si>
  <si>
    <t xml:space="preserve">   CUADRO CONTROL DE INDICADORES</t>
  </si>
  <si>
    <t xml:space="preserve">    CODIGO: GM-FO-15</t>
  </si>
  <si>
    <t xml:space="preserve">    VERSION: 01</t>
  </si>
  <si>
    <t xml:space="preserve">    FECHA: 01/12/2015</t>
  </si>
  <si>
    <t>PROCESO</t>
  </si>
  <si>
    <t>OBJETIVOS DE CALIDAD</t>
  </si>
  <si>
    <t>NOMBRE DEL INDICADOR</t>
  </si>
  <si>
    <t>FORMULA</t>
  </si>
  <si>
    <t>INTENSIÓN</t>
  </si>
  <si>
    <t>FRECUENCIA</t>
  </si>
  <si>
    <t>ENE</t>
  </si>
  <si>
    <t>FEB</t>
  </si>
  <si>
    <t>MAR</t>
  </si>
  <si>
    <t>ABR</t>
  </si>
  <si>
    <t>MAY</t>
  </si>
  <si>
    <t>JUN</t>
  </si>
  <si>
    <t>JUL</t>
  </si>
  <si>
    <t>AGO</t>
  </si>
  <si>
    <t>SEP</t>
  </si>
  <si>
    <t>OCT</t>
  </si>
  <si>
    <t>NOV</t>
  </si>
  <si>
    <t>DIC</t>
  </si>
  <si>
    <t>DOCENTES TC</t>
  </si>
  <si>
    <t>Edna Victoria Boada</t>
  </si>
  <si>
    <t>Carlos David Leal</t>
  </si>
  <si>
    <t>Carlos Jurado</t>
  </si>
  <si>
    <t>Jorge Rosas Amaya</t>
  </si>
  <si>
    <t>Daniel Moncayo</t>
  </si>
  <si>
    <t>Andrea Hernández Guayara</t>
  </si>
  <si>
    <t>Sergio Sánchez</t>
  </si>
  <si>
    <t>Maria Cristina Vivas</t>
  </si>
  <si>
    <t>Humberto Galindo</t>
  </si>
  <si>
    <t>Miguel Angel Carrion</t>
  </si>
  <si>
    <t>Juan Carlos García</t>
  </si>
  <si>
    <t>Juan José García</t>
  </si>
  <si>
    <t>Julia Ávila</t>
  </si>
  <si>
    <t>PROMEDIO TOTAL</t>
  </si>
  <si>
    <t>Oportunidades de Emprendimiento Cultural y Creativo en la Cadena poroductiva de la música en el Tolima</t>
  </si>
  <si>
    <t>César A. Ciociano : un músico italiano en Colombia</t>
  </si>
  <si>
    <t xml:space="preserve">Contrapunto tonal. Una aproximación desde la música popular. Guía práctica. </t>
  </si>
  <si>
    <t>Las Masas corales del Conservatorio del Tolima: Contextualización histórica y edición de los primeros arreglos</t>
  </si>
  <si>
    <t>Uso de las TIC en la cátedra de Guitarra del programa de Licenciatura del Conservatorio del Tolima</t>
  </si>
  <si>
    <t>Semestre B/2015</t>
  </si>
  <si>
    <t>Semestre A/2016</t>
  </si>
  <si>
    <t>Andrea Hernandez</t>
  </si>
  <si>
    <t xml:space="preserve"> 1. Dinámicas de formalización en el sector musical del Tolima: Una mirada desde los músicos. (ponencia) </t>
  </si>
  <si>
    <t>Edna Boada</t>
  </si>
  <si>
    <t>Jorge Rosas</t>
  </si>
  <si>
    <t>Juan Carlos Garcia</t>
  </si>
  <si>
    <t xml:space="preserve">Juan José García </t>
  </si>
  <si>
    <t>Carlos David Leal Castro</t>
  </si>
  <si>
    <t>Maria Cristina Vivas Barrera</t>
  </si>
  <si>
    <t>Miguel Ángel Carrion Tovar</t>
  </si>
  <si>
    <t>Juan Carlos Garcia Cabezas</t>
  </si>
  <si>
    <t>Humberto Galindo Palma</t>
  </si>
  <si>
    <t>Andrea Hernandez guayara</t>
  </si>
  <si>
    <t>Diana Carolina Montaño</t>
  </si>
  <si>
    <t>Eugenio Zamora</t>
  </si>
  <si>
    <t>Dagoberto Diaz</t>
  </si>
  <si>
    <t>% DE DOCENTES EN 
PROY. DE INV.</t>
  </si>
  <si>
    <t>Semestral</t>
  </si>
  <si>
    <t>EFICACIA EN LA EJECUCION DE 
PROYECTOS DE INVESTIGACION</t>
  </si>
  <si>
    <t>PROYECTOS
PRESENTADOS</t>
  </si>
  <si>
    <t xml:space="preserve">Semestral </t>
  </si>
  <si>
    <t>PRODUCCION
 ACADEMICA</t>
  </si>
  <si>
    <t xml:space="preserve">Determinar el porcentaje de docentes que realizan producción academica </t>
  </si>
  <si>
    <t xml:space="preserve">Al finalizar el semestre A de 2016 se reportan como habilitados para participar en proyectos de investigación un total de 7 (60% del total de docentes)  docentes ( tiempo completo) de los cuales 6 tienen vínculación a proyectos. Este indice se ajusta a la meta trazada. Como acciones preventivas para alcanzar el total de la meta trazada se proponen las siguientes acciones preventivas </t>
  </si>
  <si>
    <t>1. Cvlac Docentes. 2. Actas Grupo Aulos 3. Informes Grupo Aulos. 4. Actas Comité Investigación. 5 informes líder de proceso - Decano.</t>
  </si>
  <si>
    <t xml:space="preserve">Al finalizar el semestre B  de 2015 se identificaron un total de cuaro (4) proyectos en curso y presentando productos . Un proyecto fue presentado en la convocatoria no cumplió con los requisitos mínimos. Como acciones preventivas se sugieren las siguientes. </t>
  </si>
  <si>
    <t xml:space="preserve">En el  semestre A de 2016 no se presentaron nuevos proyectos  por no haberse aprobado la convocatoria interna propuesta a Comité.  La modalidad de vinculación docente actual no permite participar en proyectos de investigación a mediano plazo. No se reportaron docentes participantes a convocatorias externas.  Como acciones correctivas se plantean las siguientes:  </t>
  </si>
  <si>
    <t>1. César A. Ciociano: músico italiano en Colombia: fuentes para el estudio de su vida y obra”.  Coloquio.                                                                      2.Dinámicas de formalización en el sector musical del Tolima: Una mirada desde los músico.      3.Porque investigar la música. (ponencia).          4. Música Memoria y Patrimonio.(exposicion catálogo)</t>
  </si>
  <si>
    <t>SEMESTRE B 2015</t>
  </si>
  <si>
    <t>SEMESTRE A 2016</t>
  </si>
  <si>
    <t xml:space="preserve">César A. Ciociano: un mùsico italiano en Colombia 1. Tesis Maestrìa 2. Ponencia Foro Conservatorio. 3. Colección Alfonso Viña: Patrimonio musical del Tolima ( Exposición - catàlogo) </t>
  </si>
  <si>
    <t>Alberto Castilla Vida y  obra 1. ponencia Fundaciòn Musical. 2. Foro Conservatorio del Tolima</t>
  </si>
  <si>
    <t>Al finalizar el semestre A de 2016 sobre un total de 10 docentes TC se reportaron 7 productos a cargo de  3 docentes. Se presenta un incremento respecto a la producción del semestre anterior y al número de docentes participantes. Como acciones de mejora para alcanzar la meta se proponen las siguientes acciones preventivas</t>
  </si>
  <si>
    <t>Yohojan Ocampo</t>
  </si>
  <si>
    <t>Boris Salinas</t>
  </si>
  <si>
    <t>Jairo Joiro</t>
  </si>
  <si>
    <t>Alejandra Guerrero</t>
  </si>
  <si>
    <t>Juan Josè Garcìa</t>
  </si>
  <si>
    <t xml:space="preserve">Cvlac- Gruplac - Actas Grupo Aulos- Informe semestral Grupo Aulos </t>
  </si>
  <si>
    <t>Jhon Quijano</t>
  </si>
  <si>
    <t>Andrea Buitrago</t>
  </si>
  <si>
    <t>Juan Carlos López</t>
  </si>
  <si>
    <t>Semestre B/2016</t>
  </si>
  <si>
    <t>SEMESTRE B 2016</t>
  </si>
  <si>
    <t>Leonardo Zambrano</t>
  </si>
  <si>
    <t>Recital en Festival Nacional de Piano</t>
  </si>
  <si>
    <t>Jaime Orjuela</t>
  </si>
  <si>
    <t>DOCENTES TC/MT</t>
  </si>
  <si>
    <t>Proyectos de investigación activos*100/Número de proyectos presentados en convocatoria</t>
  </si>
  <si>
    <t>Coordinador de Investigación</t>
  </si>
  <si>
    <t>PROYECTOS
ACTIVOS</t>
  </si>
  <si>
    <t>ACTIVO 1
INACTIVO 0</t>
  </si>
  <si>
    <t>Bambucos de Leonor Buenaventura: Edición y Grabación</t>
  </si>
  <si>
    <t>Elaboración de un catálogo de la obra para piano del maestro Luis A. Calvo</t>
  </si>
  <si>
    <t xml:space="preserve">Memoria visual histórica-musical del Conservatorio del Tolima: Gestión y curaduría del archivo patrimonial primera fase. </t>
  </si>
  <si>
    <t xml:space="preserve">Diseño de contenidos para la enseñanza de técnicas de composición de la primera mitad del siglo XX (Cátedra armonía avanzada. Núcleo Básico en la carrera Maestro en Música y Electiva musical en la carrera Licenciatura en música). Manual para el profesor y el estudiante </t>
  </si>
  <si>
    <t xml:space="preserve">La música contemporánea colombiana: Hacia la divulgación, publicación discográfica e interpretación de las obras para Piano del Maestro Mauricio Nasi </t>
  </si>
  <si>
    <t>Determinar el porcentaje de proyectos de investigación presentados y activos</t>
  </si>
  <si>
    <t>1. Cvlac Docentes. 2. Actas Grupo Aulos 3. Informes Grupo Aulos. 4. Actas Comité Investigación. 5 informes líder de proceso - Decano- Coordinación Académica.</t>
  </si>
  <si>
    <t>Coordinador Investigacióm</t>
  </si>
  <si>
    <t>Actas Comité de Investigación - Actas de Trabajo de Grado Actas de semilleros</t>
  </si>
  <si>
    <t>Proyecto en Convocatoria interna</t>
  </si>
  <si>
    <t>Tesis de Maestría, Proyecto en Convocatoria interna</t>
  </si>
  <si>
    <t xml:space="preserve">1. III Foro Investigación Conservatorio. 2. Exposicion Música en Movimiento. 3. arbitraje articulo EAFIT. 4 propuesta en convocatoria interna. </t>
  </si>
  <si>
    <t>Ponencia nuevo grupo Sonido y Lutheria  III Foro Conservatorio del Tolima.</t>
  </si>
  <si>
    <t>Enero 2017</t>
  </si>
  <si>
    <t xml:space="preserve">Al finalizar el semestre B de 2016  se identificaron 12 productos de 9 docentes vinculados al Grupo de investigaciòn. Esta producción refleja tanto la presentación de eventos académicos., como la participación con proyectos en convocatorias y muestra un leve incremento con respecto a los indicadores de semestres anteriores. En razón de lo anterior se determina elevar la meta de este indicador a 70% de manera que refleje de mejor manera la productividad de los docentes. Auntue se identificaron otros productos de tipo artístico coo dirección de conciertos, estos no se incluyen como productos por no estar vinculados a procesos de investigaciòn. </t>
  </si>
  <si>
    <t xml:space="preserve">A Noviembre de 2015 14 de 19 docentes participaron  en investigación formativa en calidad de directores o jurados de trabajos de grado. 1 docente tuvo a su cargo 1 semillero de investigaciòn sin embargo no se logrò una participacióln representativa de estudiantes en el mismo , ni tampoco se cumple la meta de garantizar dos semilleros. </t>
  </si>
  <si>
    <t>A Julio de 2016 11 de 14 docentes  participaron en procesos de investigación formativa en calidad de directores o jurados de trabajos de grado. 1 docente tuvo a su cargo 1 semillero de investigaciòn. no se cumplio la meta de dos semilleros</t>
  </si>
  <si>
    <t xml:space="preserve">A enero de 2017 se identificaron 11 de 14 docentes participando en procesos de investigación formativa como directores o jurados de trabajo de grado y en semillero de investigación. aunque se presenta un incremento respecto a semestres anteriores, este indicador sigue presentandose invariable en cuanto a los semilleros cuya menta establecida es uno por cada linea, contando solo con un semillero por semestre . se debe trabjara en acciones de fortalecimiento desde las convocatorias a una mayor participación estudiantil en este proceso- </t>
  </si>
  <si>
    <t>Boris Alfonso Salinas</t>
  </si>
  <si>
    <t>Sergio Andrés Sánchez</t>
  </si>
  <si>
    <t xml:space="preserve">Al finalizar el semestre  B de 2015 se reportan como  habilitados para participar en proyectos de investigación un total de 17 docentes (60%) de los cuales 5 presentaron evidencia de estar participando en algun proyecto. El indicador es bueno en relación  a la meta trazada y se justifica la necesidad de cumplir con totalidad de la meta a  partir de las acciones preventivas que se suguieren. </t>
  </si>
  <si>
    <t>Docentes en Proyectos de Investigación</t>
  </si>
  <si>
    <t>Al finalizar el semestre B de 2016 se identificó una vinculación de 16  docentes TC y MT  habilitados para participar en proyectos de investigación institucionales.  Este múmero es ligeramente superior al del semestre anterior. De los docentes enunciados se encontró que gracias a la convocatoria interna se presentó una participación masiva de dichos docentes alcanzando un 63 % con presentaciòn de propuestas para investigación. Se debe aclarar denro de este indicador que dentro de este grupo de docentes el favro de descarga para investigación no es considerado, presentandose para el caso que 2 docentes participan voluntariamente y sin descarga para dicha actividad. El idnicador es bueno y se concluye que la participación en proyectos mantiene tenencia creciente, y debe mantenerse mediante las estretegias de fomento institucionales.</t>
  </si>
  <si>
    <t xml:space="preserve">Al Finalizar el semestre A 2017 se registró la vinculación de 17 docentes entre TC y MT habilitados para participar en proyectos de investigación, número estable respecto al periodo anterior de 16 docentes. De dicha población, se registra que la participación  en proyectos para el periodo es de 13 docentes, para un 76% respecto al periodo anterior, presentando un leve incremento. De este porcentaje se mantiene la participación de 2 docentes sin descarga con participación voluntaria.  El incremento de participación de este indicador es satisfactorio si se considera la curva comparativa con periodos anteriores y la meta trazada. Se plantean planes de mejora para alcanzar la meta propuesta. </t>
  </si>
  <si>
    <t>Docentes en Proyectos de investigación</t>
  </si>
  <si>
    <t>Docentes en Proyectos  de Investigación</t>
  </si>
  <si>
    <t>Semestre A/2017</t>
  </si>
  <si>
    <t xml:space="preserve">A final del semestre B de 2016 se presentó la convocatoria interna para proyectos de investigación, la cual tuvo una amplia participación por parte de los docentes habiltados (81%), con la presentación de 6 proyectos. Asicionalmente se reportaron los productos de tres proyectos finalizados, los cuales fueron incluidos en el plan de publicaciones del Fondo Editorial. De los proyectos antes mencionados se proyectan nuevas fases pendientes de formalización en convocatorias intgernas. Este indicador muestra una tendencia creciente a la respuesta de la comunidad y debe seguirse fortaleciente mediante algunas actividades preventivas que minimicen los riesgos de interrupción o de desvinculación de docentes en dischos proyectos.  </t>
  </si>
  <si>
    <t xml:space="preserve">Al finalizar el semestre A de 2017 se evalúa el comportamiento de los proyectos presentados a convocatorias y su ejecución. Se pudo constatar de los proyectos presentados a la convocatoria Interna 2016 , sólo un proyecto no fue avalado por el comité de investigación para un total de cinco proyectos aprobados y en ejecución. El factor de aprobación de proyectos depende de variables externas como los tèrminos de la convocatori, e internas como los términos de referencia ajustados en el proyecto. De los cinco proyectos en ejecución, solo dos cuentan con recurso parcial de financiamiento y tres no tienen recursos, lo que puede incidir en la ejecución de la siguiente fase. Para solventar esta situación se formulan estretegias de mejoramiento tendientes a promover que estos proyectos también tengan recursos frescos para su ejecución. Por otra parte se registró la liquidación a satisfacción del proyecto de la convocatoria externa Colciencias iniciado en 2013, con la entrega de productos respectivos. En cuanto al aprovechamiento de oportunidades se identificaron dos estartegias para el apoyo a los proyectos Luis A. Calvo con el Museo de Agua de Dios y la presentación del Proyecto Memoria Visual del Conservatorio a las Convocatorias de Estímulos del Ministerio de Cultura. </t>
  </si>
  <si>
    <t>SEMESTRE  B 2016</t>
  </si>
  <si>
    <t xml:space="preserve">Siembra y canta mi Tolima: una aproximación cinematográfica a la comprensión de las expresiones musicales del campesinado tolimense como fenómeno social y cultural </t>
  </si>
  <si>
    <t>SEMESTRE  A 2017</t>
  </si>
  <si>
    <t xml:space="preserve">PROYECTO PRESENTADO </t>
  </si>
  <si>
    <t xml:space="preserve"> Producción</t>
  </si>
  <si>
    <t>Productos identificados en periodo</t>
  </si>
  <si>
    <t>TOTAL docentes con produccion</t>
  </si>
  <si>
    <t>TOTALDocentes</t>
  </si>
  <si>
    <t xml:space="preserve">Dinámicas Sector productivo de la música en el Tolima (Foro Conservatorio del Tolima. 2. Arbitrajes artìculo  </t>
  </si>
  <si>
    <t>TOTAL Docentes</t>
  </si>
  <si>
    <t>Jorge Enrique Rosas</t>
  </si>
  <si>
    <t>Edna Vistoria Boada</t>
  </si>
  <si>
    <t>SEMESTRE A 2017</t>
  </si>
  <si>
    <t>Determinar el porcentaje de docentes de la Facultad que realizan investigación formativa con estiudiantes de trabajo de grado y semilleros</t>
  </si>
  <si>
    <t>Participa en Investigacion formativa: SI 1</t>
  </si>
  <si>
    <t>Harold Occa</t>
  </si>
  <si>
    <t>Adrián Camilo Ramírez</t>
  </si>
  <si>
    <t xml:space="preserve">A Julio de 2017 se registran un total de 16 docentes habilitados para realizar investigación formativa, de los cuales 13 evidenciaron actividades de acompañamiento a trabajos de grado y semilleros. En relación al proceso de Trabajos de Grado el valor decreciente se considera normal por dependenr de la variable de número de estudiantes que ingresan a dicho proceso, el cual fue inferior al del semestre inmediatamente anterior. Respecto a la participación en semilleros, la participación presenta un incremento en la participación docente al haberse conformado tres semilleros nuevos. La tendencia se encuentra dentro del margen de ejecutabilidad.  Como acciones de plan de mejora se propone la presentación de proyección de descarga de docentes para investigación y la oferta de nuevos semilleros. </t>
  </si>
  <si>
    <t>Adrian Camilo Ramírez</t>
  </si>
  <si>
    <t xml:space="preserve">1. Partricipación en evento de Semillero </t>
  </si>
  <si>
    <t>1. Ponencias en Evento académico. Ponencia en evento internacional</t>
  </si>
  <si>
    <t>1. Gira Eventos artísticos</t>
  </si>
  <si>
    <t xml:space="preserve">1. Eventos de proyeción. Recitales. </t>
  </si>
  <si>
    <t xml:space="preserve">1. obra artística en revista institucional. </t>
  </si>
  <si>
    <t>1. obra artística Temporada de Concertos. Tutor/Evaluador Trabajo de grado</t>
  </si>
  <si>
    <t>1. Libro Publicado. 3 Eventos Académicos. 1. Exposición.  Tutor/Evaluador Trabajo de grado</t>
  </si>
  <si>
    <t>1. Libro Publicado.  Ponencia Nacional.  Tutor/Evaluador Trabajo de grado</t>
  </si>
  <si>
    <t>1. Recital de Piano  Tutor/Evaluador Trabajo de grado</t>
  </si>
  <si>
    <t>1. Concurso Internacional.  Tutor/Evaluador Trabajo de grado</t>
  </si>
  <si>
    <t>1. Artículo en revista institucional.  Tutor/Evaluador Trabajo de grado</t>
  </si>
  <si>
    <t>1. Evento académico. Proyecto en Convocatoria Nacional. Ponencia Nacional.  Tutor/Evaluador Trabajo de grado</t>
  </si>
  <si>
    <t>x</t>
  </si>
  <si>
    <t>AÑO 2017</t>
  </si>
  <si>
    <t>Edna Victoria Boada Valencia</t>
  </si>
  <si>
    <t>Jairo Manuel Joiro Caro</t>
  </si>
  <si>
    <t>Jhon David Quijano Rodríguez</t>
  </si>
  <si>
    <t>Sergio Andrés Sánchez Suárez</t>
  </si>
  <si>
    <t xml:space="preserve">Juan Carlos García Cabezas </t>
  </si>
  <si>
    <t>Jorge Luis Jaramillo Salgado</t>
  </si>
  <si>
    <t>Boris Alfonso Salinas Arias</t>
  </si>
  <si>
    <t>Adrian Camilo Ramírez Méndez</t>
  </si>
  <si>
    <t>Andrea Buitrago Quiñones</t>
  </si>
  <si>
    <t>Juan Carlos López Peña</t>
  </si>
  <si>
    <t>María Alejandra Guerrero Peláez</t>
  </si>
  <si>
    <t xml:space="preserve">Juan José García  Galindo </t>
  </si>
  <si>
    <t>Harold Oca Rojas</t>
  </si>
  <si>
    <t>Semestre B/2017</t>
  </si>
  <si>
    <t>Edición de la Revista Digital estudiantil Ars Longa</t>
  </si>
  <si>
    <t>Numero de docentes TC/MT con producción academica del periodo/numero de docentes TC/MT en el periodo</t>
  </si>
  <si>
    <t>SEMESTRE B 2017</t>
  </si>
  <si>
    <t>Leonardo  Zambrano Rodríguez</t>
  </si>
  <si>
    <t xml:space="preserve">Leonardo Zambrano Rodríguez </t>
  </si>
  <si>
    <t>Jorge Enrique Rosas Amaya</t>
  </si>
  <si>
    <t>1 Ponencia Académica, 1 Artículo para revista académica, 2 Tutor/Evaluador Trabajo de grado</t>
  </si>
  <si>
    <t xml:space="preserve">1 Ponencia Académica, Tutoria Semilleros. </t>
  </si>
  <si>
    <t>xx</t>
  </si>
  <si>
    <t>1. Participación diseño proyectos  2 Tutor/Evaluador Trabajo de grado, 1  Participación en Comité curricular</t>
  </si>
  <si>
    <t>1. Libro producto de investigación. 1 Evento Académico Nacional.  1  Participación en Comité curricular 1 Tutor/Evaluador Trabajo de grado</t>
  </si>
  <si>
    <t>1. Ponencia académica. 1 Evento Académico internacional. 2 Eventos Académicos Nacionales  1  Participación en Comité curricular 1. Exposición museográfica.  4 Tutor/Evaluador Trabajo de grado</t>
  </si>
  <si>
    <t>1. Proyecto investigación, Tutoria Semillero</t>
  </si>
  <si>
    <t xml:space="preserve"> Tutoria Semilleros ,Artículo en revista institucional.  1 Tutor/Evaluador Trabajo de grado</t>
  </si>
  <si>
    <t xml:space="preserve">1. Evento académico nacional. Participación en Comité curricular, 1  Ponencia Nacional.  Tutor/Evaluador Trabajo de grado </t>
  </si>
  <si>
    <t>1. Gira Nacional - Eventos artísticos</t>
  </si>
  <si>
    <t xml:space="preserve">1. Eventos artísticos. Recitales. </t>
  </si>
  <si>
    <t>1. Eventos artísticos. Recitales. 1 Evento Académico internacional, Jurado Concurso Nacional, Inform de investigación proyecto</t>
  </si>
  <si>
    <t xml:space="preserve">1. obra artística Temporada de Concertos. Tutor/Evaluador Trabajo de grado, 1. informe como coinvestigador en proyecto institucional </t>
  </si>
  <si>
    <t>Al finalizar el semestre B de 2015 de un total de 13 docentes TC se reportaron 5 publicaciones vinculadas a sus actividades de investigación de 2 docentes. Esta situación se presenta por las siguientes causas.:i)  La mayoría de docentes de tiempo completo no están haciendo parte de ningún proyecto de investigación que garantice su descarga para tal labor ni que genere productos derivados . ii). La institución no cuenta con un programa de estímulos a la produccion académica que haga efectivo su reconocimiento. iii) la mayoría de los docentes no registran su producción en Cvlac. Para susbsanar esta deficiencia se plantea un plan de mejoramiento con acciones correctivas</t>
  </si>
  <si>
    <t xml:space="preserve">Al cierre del semestre A 2017 la producción académica de docentes vinculados a investigación presentó un resultado del 5% por encima de la meta estimada del 70% , perop un 15% más baja que la producción del semestre anterior que fue del 90%. Al respecto se pudo identificar que este factor es variabgle dependeidendo de las convocatorias en las que se encuentran participando los docentes  , así como de los tiempos de ejecución de p4royectos y productos relacionados. Al considedar la tendencia general creciente, este factor se considera debe elevar su meta , toda vez que la producción académica es el resultado visible de la acción investigativa. </t>
  </si>
  <si>
    <t xml:space="preserve">Al finalizar el semestre B de 2017, la producción académica se colocó en un 83% respecto a la meta del 70% establecida. Como factores relevantes se deben considerar el impactop de acciones correctivas implementadas, así como la participación en eventos académicos y publicaciones por parte de los docentes. Tomando en consideración que diferentes productos de investigación pueden atomar más de un semestre en publicarse, y no todos los docentes con descarega pueden presentar igual cantidad de productos semestralmente, se propone elevar la meta de productividad a un 85% tomando en cuenta la favorabilidad de condiciones contractuales en descarga y procesos de participación implementados </t>
  </si>
  <si>
    <t>TOTAL DOCENTES QUE DIRIGEN O EVALUAN TRABAJOS DE GRADO Y SEMILLEROS</t>
  </si>
  <si>
    <t>John Quijano Rodríguez</t>
  </si>
  <si>
    <t>Juan Carlos García  Cabezas</t>
  </si>
  <si>
    <t>Leonardo Zambrano Rodríguez</t>
  </si>
  <si>
    <t>Boris Salinas Salgado</t>
  </si>
  <si>
    <t>Numero de docentes TC/ MT  en trabajos de grado y semilleros /Numero numero de docentes TC/MT en el periodo.</t>
  </si>
  <si>
    <t>Numero de docentes TC y MT investigadores vinculados a proyectos/Total de docentes TC y MT en el periodo.</t>
  </si>
  <si>
    <t>DOCENTES  TC/MT</t>
  </si>
  <si>
    <t>Sergio Andrés Sánchez Suarez</t>
  </si>
  <si>
    <t>Juan Carlos García Cabezas</t>
  </si>
  <si>
    <t>Juan José García Galindo</t>
  </si>
  <si>
    <t>Diana Carolina Montaña</t>
  </si>
  <si>
    <t xml:space="preserve">Eugenio Zamora </t>
  </si>
  <si>
    <t>Cristian Romero Vargas</t>
  </si>
  <si>
    <t>Coordinador de investigación</t>
  </si>
  <si>
    <t>SEMESTRE  B 2017</t>
  </si>
  <si>
    <t>Portafolio Artístico Conservatorio del Tolima.</t>
  </si>
  <si>
    <t>SEMESTRE  A 2018</t>
  </si>
  <si>
    <t>Metaevaluación de los exàmenes de admisión del Programa Licenciatura en Mùsica del Conservatorio del Tolima</t>
  </si>
  <si>
    <t>TOTAL  PROYECTOS ACTIVOS</t>
  </si>
  <si>
    <t>Proyecto Pedagogía musical infantil (Semillero)</t>
  </si>
  <si>
    <t>Portafolio Artístico Conservatorio del Tolima.(Semillero)</t>
  </si>
  <si>
    <t>Semestre A/2018</t>
  </si>
  <si>
    <t>Semestre A/ 2018</t>
  </si>
  <si>
    <t>SEMESTRE A 2018</t>
  </si>
  <si>
    <t>1 Artículo para revista académica. Asistencia Evento Académico Redcolsi</t>
  </si>
  <si>
    <t xml:space="preserve">1. Evento académico nacional. Participación en Comité curricular, 1  Evaluador Convocatoria Nacional.  Tutor/Evaluador Trabajo de grado </t>
  </si>
  <si>
    <t xml:space="preserve">1. Informe Proyecto. 2. Gira internacional - Jurado Evaluador </t>
  </si>
  <si>
    <t>1. Ponencia académica. 1 Evento Académico internacional. 2 Eventos Académicos Nacionales  1  Participación en Comité curricular. Acreditación Programa 1. Par Evaluador Colciencias .  4 Tutor/Evaluador Trabajo de grado</t>
  </si>
  <si>
    <t xml:space="preserve">1. Libro producto de investigación.1. Recital de Piano . </t>
  </si>
  <si>
    <t>Tutoria Semilleros</t>
  </si>
  <si>
    <t>Listado de Docentes T.C. MT</t>
  </si>
  <si>
    <t xml:space="preserve">A diciembre de 2017, de 15 docentes vinculados TC  vinculados a procesos de investigación  9 participaron en investigación formativa  como directores,  jurados de trabajo de grado o como tutores de Semilleros.  El desenso significativo en dicho valor se relaciona con el cierre de proyectos de grado lo cual disminuye el número de tutores y jurados requeridos para este proceso . Con respecto a la meta del 80% proyectada, este valor es no satisfactorio dentro del indicador evaluado, y se explica en el impacto de plan de mejora las estrategias de foratalecimiento de nuevos semilleros, y en la tendencia creciente de estudiantes que ingresan a proceso de trabajo de grado.  para una mayor participación docente, </t>
  </si>
  <si>
    <t>AÑO 2018</t>
  </si>
  <si>
    <t xml:space="preserve">Al cierre del semestre B de 2017 se presenta la vinculación a investigación de 14 docentes  frente a un total de 19 docentes de TC y MT. En relación al periodo anterior se presenta un  incremento satisfactorio , que se explica en el impacto de planes de mejora implementados en el plan de acción 2017 dentro de este componente de investigación. </t>
  </si>
  <si>
    <t xml:space="preserve">Al cierre del semestre A de 2018 se registra que frente a la vinculación de 17 docentes (TC yMT) , 13 registraron  su participación en proyectos de investigación. Respecto al periodo anterior de detecta un leve crecimiento en el porcentaje de participación docente que se enmarca dentro del margen de indicador esperado.  </t>
  </si>
  <si>
    <t xml:space="preserve">Al cierre del semestre B de 2017 se presentaron 7 proyectos  3  de los cuales se  ejecutaron sin financiacion presentaron sus informes y sustentacion respectivos lo que los acredita para su continuidad y gestión de recursos de apoyo para su finalización.  Debido a que la descarga docente está sujeta a la finalización de los proyectos en curso, no se abrió convocatoria para nuevos proyectos dentro de dicho semestre. </t>
  </si>
  <si>
    <t>Al finalizar el Semestre A 2018 se identicadon 7 proyectos presentados los cuales cumplieron con su ejecución dentro de lo proyectado. Este resultado se mantiene respecto al periodo anterior  ly corresponde a meta de cumplimiento.</t>
  </si>
  <si>
    <t>jul-17</t>
  </si>
  <si>
    <t>ene18</t>
  </si>
  <si>
    <t>jul-18</t>
  </si>
  <si>
    <t xml:space="preserve">Al culminar el semestre A de 2018 el reporte de producción acadèmica alcanzó un 76 % que si bien registra un descenso respecto al periodo anterior se encuentra dentro del margen de producticidad esperado. La variación en este factor es modificada por la capacidad institucional de promover la participación de sus docentes en publicaciones y ponencias relacionadas con sus investigaciones. </t>
  </si>
  <si>
    <t>TOTAL DOCENTES QUE DIRIGEN Y EVALUAN TRABAJOS DE GRADO Y SEMILLEROS</t>
  </si>
  <si>
    <t>Camilo Vaughan Jurado</t>
  </si>
  <si>
    <t>Jacqueline Ocampo García</t>
  </si>
  <si>
    <t>Semestre B/2018</t>
  </si>
  <si>
    <t>SEMESTRE  B 2018</t>
  </si>
  <si>
    <t xml:space="preserve">[Cl20181]Memoria visual histórica-musical del Conservatorio del Tolima: Gestión y curaduría del archivo patrimonial primera fase. </t>
  </si>
  <si>
    <t>[Cl20182] Edición, interpretación y registro fonográfico de la obra: Fantasía romántica 0p.151 para piano y orquesta sinfónica de Mauricio Nasi fase 2</t>
  </si>
  <si>
    <t>[Cl20183] Diálogos compartidos: convergencias y divergencias entra la bandola andina colombiana y la guitarra eléctrica</t>
  </si>
  <si>
    <t>[CI20184] La música tolimense, a través del piano y la guitarra: una mirada a la interpretación tradicional mediante un formato innovador.</t>
  </si>
  <si>
    <t>[CI220182] Portafolio artístico y cultural del conservatorio del Tolima para el mercado de las industrias creativas (Semillero SMUHS)</t>
  </si>
  <si>
    <t>[CI220183]  Diagnóstico y elaboración de recursos didácticos par pedagógicos musicales para la población con discapacidad (Semillero SDP)</t>
  </si>
  <si>
    <t>[CI220184]  Banco virtual de partituras: Repertorio infantil de estudiantes y egresados del conservatorio del Tolima</t>
  </si>
  <si>
    <t>Miller Andrés Salazar</t>
  </si>
  <si>
    <t>MT</t>
  </si>
  <si>
    <t>TC</t>
  </si>
  <si>
    <t>Ctd</t>
  </si>
  <si>
    <t xml:space="preserve">Miguel Santiago Lopez </t>
  </si>
  <si>
    <t>Diana Carolina Montaña Linares*</t>
  </si>
  <si>
    <t>*Catedrática</t>
  </si>
  <si>
    <t>[CSI20171]Album sinfónico: propuesta de creación para conjuntos en formación </t>
  </si>
  <si>
    <t>Semestre B/ 2018</t>
  </si>
  <si>
    <t xml:space="preserve">AL cierre del semestre B de 2018 se identificaron 7 proyectos presentados a convocatorias d elos cuales 6 estuvieron activos y 1 no se ejecutó por no asignación de descarga ni presupuesto. Esta tendencia es aceptable dentro de los márgenes de proyección , sin embargo se identifica que las deficiencias en la asignación de recursos y descarga docentes pueden incidir negativamente en el avance de los proyectos. como plan de mejora se propondran mecanismos para una mayor efectividad en el proceso de asignación de recuros y formalización en proyectos </t>
  </si>
  <si>
    <t>SEMESTRE B 2018</t>
  </si>
  <si>
    <t xml:space="preserve"> 1 Evento Académico Nacional (organizador).  1  Participación en Comité curricular 1. Parricipación Comité autoevaluación.</t>
  </si>
  <si>
    <t>1. ponencia en evento acadèmico nacional</t>
  </si>
  <si>
    <t>Camilo Vaughan</t>
  </si>
  <si>
    <t>1 Ponencia Académica, 1 Artículo para revista académica, 1 Tutor Trabajo de grado. 1. Evaluador Trabajo de grado</t>
  </si>
  <si>
    <t>Miguel Santiago López</t>
  </si>
  <si>
    <t>1. Informe Proyecto.  Jurado Evaluador trabajo de grado</t>
  </si>
  <si>
    <t>1. Tutor Trabajo de Grado</t>
  </si>
  <si>
    <t xml:space="preserve">1. Evento académico nacional. Participación en Comité curricular, 1  Evaluador Convocatoria Nacional.  Tutor/Evaluador Trabajo de grado 1, investigador proyecto </t>
  </si>
  <si>
    <t xml:space="preserve">1. jurado trabajo de grado </t>
  </si>
  <si>
    <t xml:space="preserve">Al finalizar el semestre B de 2018 se identificó una tendencia estable en relación al periodo anterior. sin embargo se considera pertinente proponer dentro de los planes de mejoramiento la implementación de una estrategia que propice la vinculación de nuevos docentes  a procesos investigación.  </t>
  </si>
  <si>
    <t>Evaluador. Proyecto Semillero, Ponencia , Estrategia evento internacional</t>
  </si>
  <si>
    <t>Semillero</t>
  </si>
  <si>
    <t>Evaluador Proyecto convocatoria interna</t>
  </si>
  <si>
    <t xml:space="preserve">1. Evaluador Convocatoria interna. Jurado  Trabajo de grado . </t>
  </si>
  <si>
    <t>[CSI20174] Edicion Revista Estudiantil Ars Longa</t>
  </si>
  <si>
    <t>Ene 19</t>
  </si>
  <si>
    <t xml:space="preserve">Al cierre del semestre B 2018, se reporta una producción acadèmica del 90% , superando altaente la meta establecida. Entre los factores que explican este comportamiento estàn el impacto positivo de las convocatorias internas, la participación en certàmenes acadèmicos y la consolidación de los semilleros. Dado que este es una tendencia recurrente y deseable, se porpondrá realziar nueva estimación para subir la meta a un indicador más competitivo </t>
  </si>
  <si>
    <t xml:space="preserve">Al finalizar el semestre A 2018. se registra una participación docente en procesos de investigación formativa del 68 %, que marca un descenso respecto al periodo anterior y un porcentaje inferior a la meta. Este valor se explica por las oscilaciones en las difetentes cohortes de estudiantes que matriculan trabajo de grado cuyo factor es variable , sin embargo se considera dentro del rango aceptable. </t>
  </si>
  <si>
    <t xml:space="preserve">Los datos reportados al finalizar el semestre B 2018 indican que la participación docente en procesos de investigación formativa ha recuperado su tgendencia creciente ubicandose en un 80%, sobre la meta del 70%. El comportamiento es previsible teniendo en cuenta el ciclo acadèmico de mayor nùmero de estudiantes en promocion, y el incremento significativo de la estretegia de creación de semilleros.  Se considera que se debe mangerne el margen de meta debido a que no es factible la vnculación del 100 % de docentes en procesos de investigación y que el comportamiento de poblacion entre cada semestre es variable y oscilante. </t>
  </si>
  <si>
    <t>Jul 19</t>
  </si>
  <si>
    <t>ENERO 2019 (B 2018)</t>
  </si>
  <si>
    <t>JULIO 2019 (A 2019)</t>
  </si>
  <si>
    <t>ENERO (B 2018)</t>
  </si>
  <si>
    <t>JULIO (A 2019)</t>
  </si>
  <si>
    <t xml:space="preserve">ENERO 2019 ( B 2018) </t>
  </si>
  <si>
    <t>ENERO  B/2018</t>
  </si>
  <si>
    <t>JULIO A/2019</t>
  </si>
  <si>
    <t>ENERO2019 ( B 2018)</t>
  </si>
  <si>
    <t>AÑO 2019</t>
  </si>
  <si>
    <t>PERFIL</t>
  </si>
  <si>
    <t>Estafania Pardo</t>
  </si>
  <si>
    <t>Estefania Pardo</t>
  </si>
  <si>
    <t xml:space="preserve">Al cierre del semestre B 2018, se reporta una producción acadèmica del 90% , superando altaMente la meta establecida. Entre los factores que explican este comportamiento estàn el impacto positivo de las convocatorias internas, la participación en certàmenes acadèmicos y la consolidación de los semilleros. Dado que este es una tendencia recurrente y deseable, se propondrá realizar nueva estimación para subir la meta a un indicador más competitivo </t>
  </si>
  <si>
    <t xml:space="preserve">Al finalizar el semestre A de 2019 se muestra un descenso menor en la participación de docentes en proyectos de investigación que se explica en la finalización de proyectos y rotación de personal docente. Se propondrá de manera preventiva el fomento de participacion mediante convocatorias internas . </t>
  </si>
  <si>
    <t xml:space="preserve">AL cierre del semestre B de 2018 se identificaron 7 proyectos presentados a convocatorias de los cuales 6 estuvieron activos y 1 no se ejecutó por no asignación de descarga ni presupuesto. Esta tendencia es aceptable dentro de los márgenes de proyección , sin embargo se identifica que las deficiencias en la asignación de recursos y descarga docentes pueden incidir negativamente en el avance de los proyectos. como plan de mejora se propondran mecanismos para una mayor efectividad en el proceso de asignación de recuros y formalización en proyectos </t>
  </si>
  <si>
    <t xml:space="preserve">Al cierre del semestre A de 2019 se identificaron 7 proyectos participantes en convocatorias anteriores activos con productos entregados  de los cuales 3 se encuentran en fase final y 4 en fase de desarrollo. Se propone la apertura de convocatorias más flexibles que permitan enganchar nuevos proyectos de iniciativa docente. </t>
  </si>
  <si>
    <t xml:space="preserve">Al cierra de semestre A 2019 la producción acadèmica identificada correspondió a un 80%, porcentaje menor al del semestre anterior, pero por encima de la meta establecida. El descenco se explica en el cierre de proyectos por parte de investigadores , y la iniciación de nuevos procesos que toman más de un semestre para generar productos. Como estrategia de mejoramiento de propondrá establecer este indicador como nueva meta . </t>
  </si>
  <si>
    <t xml:space="preserve">Los datos reportados al finalizar el semestre B 2018 indican que la participación docente en procesos de investigación formativa ha recuperado su tendencia creciente ubicandose en un 80%, sobre la meta del 70%. El comportamiento es previsible teniendo en cuenta el ciclo acadèmico de mayor nùmero de estudiantes en promocion, y el incremento significativo de la estrategia de creación de semilleros.  Se considera que se debe mantener el margen de meta debido a que no es factible la vinculación del 100 % de docentes en procesos de investigación, y que número de poblacion estudiantil en investigación entre cada semestre es variable y oscilante. </t>
  </si>
  <si>
    <t xml:space="preserve">El reporte de finalzación del semestre A2019 refleja un leve descenso en relación al semestre anterior. Dicha variación es aceptable y se justifica en la variabilidad de proyectos de grado y semilleros que se constituyen semestralmente. Se considera que se debe mantener el margen de meta debido a que no es factible la vinculación del 100 % de docentes en procesos de investigación, y que número de poblacion estudiantil en investigación entre cada semestre es variable y oscilante..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</si>
</sst>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quot;_-;\-* #,##0.00\ &quot;€&quot;_-;_-* &quot;-&quot;??\ &quot;€&quot;_-;_-@_-"/>
    <numFmt numFmtId="165" formatCode="_-* #,##0.00\ _€_-;\-* #,##0.00\ _€_-;_-* &quot;-&quot;??\ _€_-;_-@_-"/>
    <numFmt numFmtId="166" formatCode="0.0%"/>
  </numFmts>
  <fonts count="37">
    <font>
      <sz val="11"/>
      <color theme="1"/>
      <name val="Calibri"/>
      <family val="2"/>
      <scheme val="minor"/>
    </font>
    <font>
      <sz val="11"/>
      <color theme="1"/>
      <name val="Calibri"/>
      <family val="2"/>
      <scheme val="minor"/>
    </font>
    <font>
      <b/>
      <sz val="10"/>
      <name val="Gotham Light"/>
    </font>
    <font>
      <sz val="10"/>
      <name val="Gotham Light"/>
    </font>
    <font>
      <sz val="10"/>
      <name val="Arial"/>
      <family val="2"/>
    </font>
    <font>
      <sz val="10"/>
      <name val="Arial"/>
      <family val="2"/>
    </font>
    <font>
      <u/>
      <sz val="13"/>
      <color indexed="12"/>
      <name val="Arial"/>
      <family val="2"/>
    </font>
    <font>
      <sz val="10"/>
      <color theme="1"/>
      <name val="Gotham Light"/>
    </font>
    <font>
      <b/>
      <sz val="10"/>
      <color theme="1"/>
      <name val="Gotham Light"/>
    </font>
    <font>
      <b/>
      <sz val="11"/>
      <color theme="0"/>
      <name val="Gotham Light"/>
    </font>
    <font>
      <b/>
      <sz val="11"/>
      <name val="Gotham Light"/>
    </font>
    <font>
      <i/>
      <sz val="11"/>
      <name val="Gotham Light"/>
    </font>
    <font>
      <sz val="11"/>
      <name val="Gotham Light"/>
    </font>
    <font>
      <sz val="11"/>
      <color theme="1"/>
      <name val="Gotham Light"/>
    </font>
    <font>
      <sz val="11"/>
      <color rgb="FF222222"/>
      <name val="Gotham Light"/>
    </font>
    <font>
      <sz val="11"/>
      <color rgb="FFFF0000"/>
      <name val="Gotham Light"/>
    </font>
    <font>
      <u/>
      <sz val="11"/>
      <color theme="11"/>
      <name val="Calibri"/>
      <family val="2"/>
      <scheme val="minor"/>
    </font>
    <font>
      <sz val="11"/>
      <color rgb="FF000000"/>
      <name val="Gotham Light"/>
    </font>
    <font>
      <b/>
      <sz val="10"/>
      <name val="Gotham Extra Light"/>
    </font>
    <font>
      <sz val="12"/>
      <name val="Gotham Light"/>
    </font>
    <font>
      <sz val="12"/>
      <color theme="1"/>
      <name val="Gotham Light"/>
    </font>
    <font>
      <sz val="14"/>
      <name val="Gotham Light"/>
    </font>
    <font>
      <sz val="14"/>
      <color theme="1"/>
      <name val="Gotham Light"/>
    </font>
    <font>
      <b/>
      <sz val="12"/>
      <name val="Gotham Light"/>
    </font>
    <font>
      <sz val="9"/>
      <color theme="1"/>
      <name val="Gotham Light"/>
    </font>
    <font>
      <b/>
      <sz val="11"/>
      <color theme="1"/>
      <name val="Gotham Light"/>
    </font>
    <font>
      <sz val="11"/>
      <color theme="1"/>
      <name val="GothamBook"/>
    </font>
    <font>
      <sz val="11"/>
      <color rgb="FF000000"/>
      <name val="Calibri"/>
      <family val="2"/>
      <scheme val="minor"/>
    </font>
    <font>
      <sz val="11"/>
      <color theme="1"/>
      <name val="Gotham-Light"/>
    </font>
    <font>
      <sz val="11"/>
      <color rgb="FF000000"/>
      <name val="Gotham-Light"/>
    </font>
    <font>
      <sz val="11"/>
      <name val="Gotham-Light"/>
    </font>
    <font>
      <b/>
      <sz val="10"/>
      <name val="Gotham-Light"/>
    </font>
    <font>
      <b/>
      <sz val="11"/>
      <name val="Gotham-Light"/>
    </font>
    <font>
      <sz val="10"/>
      <color rgb="FF000000"/>
      <name val="Gotham-Light"/>
    </font>
    <font>
      <sz val="10"/>
      <color theme="1"/>
      <name val="Gotham Extra Light"/>
    </font>
    <font>
      <sz val="10"/>
      <color theme="1"/>
      <name val="Gotham-Light"/>
    </font>
    <font>
      <sz val="11"/>
      <color rgb="FF222222"/>
      <name val="Gotham-Light"/>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6" tint="-0.249977111117893"/>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s>
  <cellStyleXfs count="49">
    <xf numFmtId="0" fontId="0" fillId="0" borderId="0"/>
    <xf numFmtId="0" fontId="4" fillId="0" borderId="0"/>
    <xf numFmtId="0" fontId="6" fillId="0" borderId="0" applyNumberFormat="0" applyFill="0" applyBorder="0" applyAlignment="0" applyProtection="0">
      <alignment vertical="top"/>
      <protection locked="0"/>
    </xf>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cellStyleXfs>
  <cellXfs count="329">
    <xf numFmtId="0" fontId="0" fillId="0" borderId="0" xfId="0"/>
    <xf numFmtId="0" fontId="7" fillId="0" borderId="0" xfId="0" applyFont="1"/>
    <xf numFmtId="0" fontId="2" fillId="2" borderId="0" xfId="0" applyFont="1" applyFill="1" applyBorder="1" applyAlignment="1">
      <alignment horizontal="center" vertical="center" wrapText="1"/>
    </xf>
    <xf numFmtId="0" fontId="3" fillId="2" borderId="0" xfId="0" applyFont="1" applyFill="1"/>
    <xf numFmtId="0" fontId="8" fillId="0" borderId="0" xfId="0" applyFont="1" applyBorder="1" applyAlignment="1">
      <alignment vertical="top" wrapText="1"/>
    </xf>
    <xf numFmtId="0" fontId="8" fillId="0" borderId="0" xfId="0" applyFont="1" applyBorder="1" applyAlignment="1">
      <alignment horizontal="left" vertical="center" wrapText="1" indent="2"/>
    </xf>
    <xf numFmtId="0" fontId="3" fillId="0" borderId="0" xfId="0" applyFont="1" applyBorder="1"/>
    <xf numFmtId="0" fontId="9" fillId="8"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49" fontId="12" fillId="0" borderId="2" xfId="1"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9" fontId="12" fillId="0" borderId="2" xfId="1" applyNumberFormat="1" applyFont="1" applyFill="1" applyBorder="1" applyAlignment="1">
      <alignment horizontal="center" vertical="center" wrapText="1"/>
    </xf>
    <xf numFmtId="9" fontId="12" fillId="6" borderId="2" xfId="1" applyNumberFormat="1" applyFont="1" applyFill="1" applyBorder="1" applyAlignment="1">
      <alignment horizontal="center" vertical="center" wrapText="1"/>
    </xf>
    <xf numFmtId="9" fontId="12" fillId="2" borderId="2" xfId="8" applyNumberFormat="1" applyFont="1" applyFill="1" applyBorder="1" applyAlignment="1">
      <alignment horizontal="center" vertical="center" wrapText="1"/>
    </xf>
    <xf numFmtId="9" fontId="12" fillId="2" borderId="2" xfId="1" applyNumberFormat="1" applyFont="1" applyFill="1" applyBorder="1" applyAlignment="1">
      <alignment horizontal="center" vertical="center" wrapText="1"/>
    </xf>
    <xf numFmtId="0" fontId="13" fillId="0" borderId="0" xfId="0" applyFont="1"/>
    <xf numFmtId="0" fontId="6" fillId="0" borderId="2" xfId="2" applyFill="1" applyBorder="1" applyAlignment="1" applyProtection="1">
      <alignment horizontal="center" vertical="center" wrapText="1"/>
    </xf>
    <xf numFmtId="0" fontId="6" fillId="0" borderId="0" xfId="2" applyAlignment="1" applyProtection="1">
      <alignment horizontal="center" vertical="center" wrapText="1"/>
    </xf>
    <xf numFmtId="0" fontId="13" fillId="0" borderId="2" xfId="6" applyFont="1" applyBorder="1"/>
    <xf numFmtId="0" fontId="12" fillId="3" borderId="0" xfId="6" applyFont="1" applyFill="1" applyBorder="1"/>
    <xf numFmtId="0" fontId="12" fillId="0" borderId="0" xfId="1" applyFont="1"/>
    <xf numFmtId="0" fontId="12" fillId="0" borderId="0" xfId="6" applyFont="1" applyFill="1"/>
    <xf numFmtId="0" fontId="10" fillId="4" borderId="2" xfId="6" applyFont="1" applyFill="1" applyBorder="1" applyAlignment="1">
      <alignment horizontal="center"/>
    </xf>
    <xf numFmtId="0" fontId="10" fillId="4" borderId="2" xfId="6" applyFont="1" applyFill="1" applyBorder="1" applyAlignment="1">
      <alignment horizontal="center"/>
    </xf>
    <xf numFmtId="0" fontId="12" fillId="2" borderId="2" xfId="6" applyFont="1" applyFill="1" applyBorder="1" applyAlignment="1">
      <alignment horizontal="center" vertical="center" wrapText="1"/>
    </xf>
    <xf numFmtId="9" fontId="12" fillId="0" borderId="2" xfId="6" applyNumberFormat="1" applyFont="1" applyBorder="1" applyAlignment="1">
      <alignment horizontal="center" vertical="center"/>
    </xf>
    <xf numFmtId="0" fontId="10" fillId="0" borderId="0" xfId="6" applyFont="1" applyBorder="1" applyAlignment="1">
      <alignment vertical="center"/>
    </xf>
    <xf numFmtId="0" fontId="10" fillId="0" borderId="2" xfId="6" applyFont="1" applyBorder="1" applyAlignment="1">
      <alignment horizontal="center"/>
    </xf>
    <xf numFmtId="0" fontId="10" fillId="0" borderId="4" xfId="6" applyFont="1" applyBorder="1" applyAlignment="1">
      <alignment horizontal="center" vertical="center" wrapText="1"/>
    </xf>
    <xf numFmtId="0" fontId="10" fillId="0" borderId="2" xfId="6" applyFont="1" applyBorder="1" applyAlignment="1">
      <alignment horizontal="center" vertical="center" wrapText="1"/>
    </xf>
    <xf numFmtId="0" fontId="10" fillId="0" borderId="0" xfId="6" applyFont="1" applyBorder="1" applyAlignment="1">
      <alignment horizontal="center"/>
    </xf>
    <xf numFmtId="0" fontId="12" fillId="0" borderId="0" xfId="6" applyFont="1" applyBorder="1"/>
    <xf numFmtId="0" fontId="12" fillId="0" borderId="2" xfId="6" applyFont="1" applyBorder="1" applyAlignment="1">
      <alignment horizontal="center"/>
    </xf>
    <xf numFmtId="0" fontId="12" fillId="0" borderId="2" xfId="6" applyFont="1" applyBorder="1" applyAlignment="1">
      <alignment horizontal="center" vertical="center"/>
    </xf>
    <xf numFmtId="9" fontId="12" fillId="0" borderId="2" xfId="9" applyFont="1" applyBorder="1" applyAlignment="1">
      <alignment horizontal="center" vertical="center" wrapText="1"/>
    </xf>
    <xf numFmtId="9" fontId="12" fillId="0" borderId="2" xfId="9" applyFont="1" applyBorder="1" applyAlignment="1">
      <alignment horizontal="center"/>
    </xf>
    <xf numFmtId="166" fontId="12" fillId="0" borderId="0" xfId="6" applyNumberFormat="1" applyFont="1" applyBorder="1" applyAlignment="1">
      <alignment horizontal="center" vertical="center"/>
    </xf>
    <xf numFmtId="0" fontId="12" fillId="0" borderId="0" xfId="6" applyFont="1" applyBorder="1" applyAlignment="1">
      <alignment horizontal="center" vertical="center"/>
    </xf>
    <xf numFmtId="0" fontId="9" fillId="5" borderId="0" xfId="6" applyFont="1" applyFill="1" applyBorder="1" applyAlignment="1">
      <alignment horizontal="center" vertical="center"/>
    </xf>
    <xf numFmtId="0" fontId="10" fillId="0" borderId="2" xfId="6" applyFont="1" applyBorder="1" applyAlignment="1">
      <alignment horizontal="center" vertical="center"/>
    </xf>
    <xf numFmtId="0" fontId="10" fillId="0" borderId="2" xfId="6" applyFont="1" applyBorder="1" applyAlignment="1">
      <alignment horizontal="center" vertical="center" wrapText="1"/>
    </xf>
    <xf numFmtId="0" fontId="10" fillId="0" borderId="0" xfId="6" applyFont="1" applyBorder="1" applyAlignment="1">
      <alignment horizontal="center" vertical="center" wrapText="1"/>
    </xf>
    <xf numFmtId="0" fontId="12" fillId="0" borderId="0" xfId="6" applyFont="1" applyAlignment="1">
      <alignment horizontal="center" vertical="center" wrapText="1"/>
    </xf>
    <xf numFmtId="0" fontId="12" fillId="0" borderId="2" xfId="6" applyFont="1" applyBorder="1" applyAlignment="1">
      <alignment vertical="center"/>
    </xf>
    <xf numFmtId="0" fontId="10" fillId="0" borderId="2" xfId="6" applyFont="1" applyBorder="1" applyAlignment="1"/>
    <xf numFmtId="0" fontId="10" fillId="0" borderId="0" xfId="6" applyFont="1" applyBorder="1" applyAlignment="1">
      <alignment horizontal="center" vertical="center"/>
    </xf>
    <xf numFmtId="0" fontId="12" fillId="0" borderId="0" xfId="6" applyFont="1" applyBorder="1" applyAlignment="1">
      <alignment vertical="center"/>
    </xf>
    <xf numFmtId="0" fontId="12" fillId="0" borderId="0" xfId="6" applyFont="1"/>
    <xf numFmtId="0" fontId="12" fillId="0" borderId="2" xfId="6" applyFont="1" applyBorder="1"/>
    <xf numFmtId="0" fontId="10" fillId="0" borderId="2" xfId="6" applyFont="1" applyBorder="1"/>
    <xf numFmtId="9" fontId="10" fillId="0" borderId="2" xfId="6" applyNumberFormat="1" applyFont="1" applyBorder="1"/>
    <xf numFmtId="0" fontId="10" fillId="0" borderId="2" xfId="6" applyFont="1" applyBorder="1" applyAlignment="1">
      <alignment wrapText="1"/>
    </xf>
    <xf numFmtId="0" fontId="13" fillId="2" borderId="0" xfId="0" applyFont="1" applyFill="1" applyAlignment="1"/>
    <xf numFmtId="0" fontId="13" fillId="0" borderId="2" xfId="7" applyFont="1" applyBorder="1"/>
    <xf numFmtId="0" fontId="13" fillId="0" borderId="2" xfId="6" applyFont="1" applyBorder="1" applyAlignment="1">
      <alignment wrapText="1"/>
    </xf>
    <xf numFmtId="0" fontId="13" fillId="0" borderId="2" xfId="0" applyFont="1" applyBorder="1" applyAlignment="1">
      <alignment wrapText="1"/>
    </xf>
    <xf numFmtId="9" fontId="12" fillId="0" borderId="2" xfId="9" applyFont="1" applyBorder="1" applyAlignment="1">
      <alignment horizontal="center" vertical="center"/>
    </xf>
    <xf numFmtId="2" fontId="12" fillId="0" borderId="0" xfId="6" applyNumberFormat="1" applyFont="1" applyAlignment="1">
      <alignment horizontal="center"/>
    </xf>
    <xf numFmtId="0" fontId="12" fillId="2" borderId="0" xfId="6" applyFont="1" applyFill="1"/>
    <xf numFmtId="0" fontId="12" fillId="2" borderId="0" xfId="6" applyFont="1" applyFill="1" applyAlignment="1"/>
    <xf numFmtId="0" fontId="12" fillId="2" borderId="0" xfId="6" applyFont="1" applyFill="1" applyBorder="1" applyAlignment="1"/>
    <xf numFmtId="0" fontId="10" fillId="0" borderId="5" xfId="6" applyFont="1" applyBorder="1" applyAlignment="1">
      <alignment wrapText="1"/>
    </xf>
    <xf numFmtId="0" fontId="14" fillId="0" borderId="2" xfId="0" applyFont="1" applyBorder="1" applyAlignment="1">
      <alignment wrapText="1"/>
    </xf>
    <xf numFmtId="0" fontId="10" fillId="0" borderId="4" xfId="6" applyFont="1" applyBorder="1" applyAlignment="1"/>
    <xf numFmtId="0" fontId="10" fillId="0" borderId="6" xfId="6" applyFont="1" applyBorder="1" applyAlignment="1"/>
    <xf numFmtId="0" fontId="13" fillId="0" borderId="2" xfId="6" applyFont="1" applyBorder="1" applyAlignment="1">
      <alignment vertical="center"/>
    </xf>
    <xf numFmtId="0" fontId="15" fillId="0" borderId="0" xfId="6" applyFont="1" applyBorder="1" applyAlignment="1">
      <alignment horizontal="center" vertical="center"/>
    </xf>
    <xf numFmtId="0" fontId="12" fillId="0" borderId="2" xfId="6" applyFont="1" applyBorder="1" applyAlignment="1">
      <alignment wrapText="1"/>
    </xf>
    <xf numFmtId="0" fontId="13" fillId="0" borderId="2" xfId="6" applyFont="1" applyBorder="1" applyAlignment="1">
      <alignment horizontal="center"/>
    </xf>
    <xf numFmtId="0" fontId="10" fillId="0" borderId="2" xfId="6" applyFont="1" applyBorder="1" applyAlignment="1">
      <alignment horizontal="center" vertical="justify" wrapText="1"/>
    </xf>
    <xf numFmtId="166" fontId="10" fillId="0" borderId="2" xfId="6" applyNumberFormat="1" applyFont="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horizontal="left" vertical="center" wrapText="1" shrinkToFit="1"/>
    </xf>
    <xf numFmtId="0" fontId="13" fillId="0" borderId="2" xfId="0" applyFont="1" applyBorder="1" applyAlignment="1">
      <alignment horizontal="left" vertical="center" wrapText="1"/>
    </xf>
    <xf numFmtId="0" fontId="3" fillId="0" borderId="2" xfId="6" applyFont="1" applyBorder="1" applyAlignment="1">
      <alignment vertical="top" wrapText="1"/>
    </xf>
    <xf numFmtId="9" fontId="12" fillId="0" borderId="2" xfId="6" applyNumberFormat="1" applyFont="1" applyBorder="1" applyAlignment="1">
      <alignment horizontal="center" vertical="center"/>
    </xf>
    <xf numFmtId="0" fontId="12" fillId="0" borderId="2" xfId="6" applyFont="1" applyBorder="1" applyAlignment="1">
      <alignment horizontal="center" vertical="center"/>
    </xf>
    <xf numFmtId="0" fontId="10" fillId="0" borderId="2" xfId="6" applyFont="1" applyBorder="1" applyAlignment="1">
      <alignment horizontal="center" vertical="center" wrapText="1"/>
    </xf>
    <xf numFmtId="0" fontId="10" fillId="0" borderId="2" xfId="6" applyFont="1" applyBorder="1" applyAlignment="1">
      <alignment horizontal="center" vertical="center"/>
    </xf>
    <xf numFmtId="0" fontId="12" fillId="0" borderId="2" xfId="6" applyFont="1" applyBorder="1" applyAlignment="1">
      <alignment horizontal="center" vertical="center"/>
    </xf>
    <xf numFmtId="0" fontId="13" fillId="0" borderId="2" xfId="0" applyFont="1" applyBorder="1"/>
    <xf numFmtId="0" fontId="12" fillId="2" borderId="2" xfId="6" applyFont="1" applyFill="1" applyBorder="1"/>
    <xf numFmtId="0" fontId="10" fillId="0" borderId="5" xfId="6" applyFont="1" applyBorder="1" applyAlignment="1">
      <alignment vertical="center"/>
    </xf>
    <xf numFmtId="17" fontId="12" fillId="0" borderId="2" xfId="6" applyNumberFormat="1" applyFont="1" applyBorder="1" applyAlignment="1">
      <alignment horizontal="center" vertical="center"/>
    </xf>
    <xf numFmtId="0" fontId="10" fillId="0" borderId="2" xfId="6" applyFont="1" applyBorder="1" applyAlignment="1">
      <alignment horizontal="center" vertical="center" wrapText="1"/>
    </xf>
    <xf numFmtId="9" fontId="12" fillId="0" borderId="2" xfId="6" applyNumberFormat="1" applyFont="1" applyBorder="1" applyAlignment="1">
      <alignment horizontal="center" vertical="center"/>
    </xf>
    <xf numFmtId="0" fontId="10" fillId="0" borderId="2" xfId="6" applyFont="1" applyBorder="1" applyAlignment="1">
      <alignment horizontal="center" vertical="center"/>
    </xf>
    <xf numFmtId="0" fontId="3" fillId="0" borderId="2" xfId="6" applyFont="1" applyBorder="1" applyAlignment="1">
      <alignment wrapText="1"/>
    </xf>
    <xf numFmtId="0" fontId="10" fillId="0" borderId="2" xfId="6" applyFont="1" applyBorder="1" applyAlignment="1">
      <alignment horizontal="center"/>
    </xf>
    <xf numFmtId="9" fontId="12" fillId="0" borderId="2" xfId="6" applyNumberFormat="1" applyFont="1" applyBorder="1" applyAlignment="1">
      <alignment horizontal="center" vertical="center"/>
    </xf>
    <xf numFmtId="0" fontId="12" fillId="0" borderId="2" xfId="6" applyFont="1" applyBorder="1" applyAlignment="1">
      <alignment horizontal="center" vertical="center"/>
    </xf>
    <xf numFmtId="0" fontId="10" fillId="0" borderId="5" xfId="6" applyFont="1" applyBorder="1" applyAlignment="1">
      <alignment horizontal="center"/>
    </xf>
    <xf numFmtId="0" fontId="17" fillId="0" borderId="2" xfId="0" applyFont="1" applyBorder="1"/>
    <xf numFmtId="0" fontId="12" fillId="0" borderId="6" xfId="0" applyFont="1" applyBorder="1"/>
    <xf numFmtId="0" fontId="17" fillId="0" borderId="3" xfId="0" applyFont="1" applyBorder="1"/>
    <xf numFmtId="0" fontId="12" fillId="0" borderId="7" xfId="0" applyFont="1" applyBorder="1"/>
    <xf numFmtId="0" fontId="10" fillId="0" borderId="3" xfId="0" applyFont="1" applyBorder="1"/>
    <xf numFmtId="0" fontId="10" fillId="0" borderId="7" xfId="0" applyFont="1" applyBorder="1"/>
    <xf numFmtId="0" fontId="10" fillId="0" borderId="3" xfId="0" applyFont="1" applyBorder="1"/>
    <xf numFmtId="0" fontId="2" fillId="0" borderId="9" xfId="0" applyFont="1" applyBorder="1" applyAlignment="1">
      <alignment wrapText="1"/>
    </xf>
    <xf numFmtId="17" fontId="12" fillId="0" borderId="2" xfId="6" applyNumberFormat="1" applyFont="1" applyBorder="1" applyAlignment="1">
      <alignment vertical="center"/>
    </xf>
    <xf numFmtId="17" fontId="13" fillId="0" borderId="2" xfId="0" applyNumberFormat="1" applyFont="1" applyBorder="1" applyAlignment="1">
      <alignment vertical="center"/>
    </xf>
    <xf numFmtId="17" fontId="13" fillId="0" borderId="0" xfId="0" applyNumberFormat="1" applyFont="1"/>
    <xf numFmtId="0" fontId="13" fillId="0" borderId="0" xfId="7" applyFont="1" applyBorder="1" applyAlignment="1">
      <alignment horizontal="center"/>
    </xf>
    <xf numFmtId="0" fontId="13" fillId="0" borderId="0" xfId="7" applyFont="1" applyBorder="1"/>
    <xf numFmtId="0" fontId="12" fillId="0" borderId="0" xfId="6" applyFont="1" applyAlignment="1">
      <alignment horizontal="left" vertical="top"/>
    </xf>
    <xf numFmtId="2" fontId="12" fillId="0" borderId="0" xfId="6" applyNumberFormat="1" applyFont="1" applyAlignment="1">
      <alignment horizontal="left" vertical="top"/>
    </xf>
    <xf numFmtId="0" fontId="13" fillId="0" borderId="0" xfId="0" applyFont="1" applyAlignment="1">
      <alignment horizontal="left" vertical="top"/>
    </xf>
    <xf numFmtId="0" fontId="18" fillId="0" borderId="4" xfId="6" applyFont="1" applyBorder="1" applyAlignment="1">
      <alignment horizontal="left" vertical="top"/>
    </xf>
    <xf numFmtId="0" fontId="10" fillId="0" borderId="6" xfId="6" applyFont="1" applyBorder="1" applyAlignment="1">
      <alignment horizontal="right" vertical="top"/>
    </xf>
    <xf numFmtId="0" fontId="18" fillId="0" borderId="2" xfId="6" applyFont="1" applyBorder="1" applyAlignment="1">
      <alignment horizontal="left" vertical="top"/>
    </xf>
    <xf numFmtId="0" fontId="10" fillId="0" borderId="2" xfId="6" applyFont="1" applyBorder="1" applyAlignment="1">
      <alignment horizontal="right" vertical="top"/>
    </xf>
    <xf numFmtId="0" fontId="10" fillId="0" borderId="2" xfId="6" applyFont="1" applyBorder="1" applyAlignment="1">
      <alignment horizontal="center" wrapText="1"/>
    </xf>
    <xf numFmtId="9" fontId="13" fillId="0" borderId="0" xfId="0" applyNumberFormat="1" applyFont="1"/>
    <xf numFmtId="0" fontId="10" fillId="0" borderId="4" xfId="6" applyFont="1" applyBorder="1" applyAlignment="1">
      <alignment vertical="center"/>
    </xf>
    <xf numFmtId="0" fontId="12" fillId="0" borderId="4" xfId="6" applyFont="1" applyBorder="1" applyAlignment="1">
      <alignment vertical="center"/>
    </xf>
    <xf numFmtId="0" fontId="12" fillId="0" borderId="4" xfId="6" applyFont="1" applyBorder="1" applyAlignment="1">
      <alignment vertical="top"/>
    </xf>
    <xf numFmtId="9" fontId="12" fillId="0" borderId="2" xfId="6" applyNumberFormat="1" applyFont="1" applyBorder="1" applyAlignment="1">
      <alignment horizontal="center" vertical="center"/>
    </xf>
    <xf numFmtId="9" fontId="12" fillId="0" borderId="2" xfId="48" applyFont="1" applyBorder="1" applyAlignment="1">
      <alignment horizontal="center" vertical="center"/>
    </xf>
    <xf numFmtId="0" fontId="9" fillId="8" borderId="2" xfId="0" applyFont="1" applyFill="1" applyBorder="1" applyAlignment="1">
      <alignment horizontal="center" vertical="center" wrapText="1"/>
    </xf>
    <xf numFmtId="0" fontId="10" fillId="0" borderId="2" xfId="6" applyFont="1" applyBorder="1" applyAlignment="1">
      <alignment horizontal="center"/>
    </xf>
    <xf numFmtId="0" fontId="12" fillId="0" borderId="2" xfId="6" applyFont="1" applyBorder="1" applyAlignment="1">
      <alignment horizontal="center" vertical="center"/>
    </xf>
    <xf numFmtId="9" fontId="12" fillId="0" borderId="2" xfId="6" applyNumberFormat="1" applyFont="1" applyBorder="1" applyAlignment="1">
      <alignment horizontal="center" vertical="center"/>
    </xf>
    <xf numFmtId="0" fontId="12" fillId="0" borderId="2" xfId="6" applyFont="1" applyBorder="1" applyAlignment="1">
      <alignment horizontal="left" vertical="top" wrapText="1"/>
    </xf>
    <xf numFmtId="0" fontId="12" fillId="0" borderId="2" xfId="6" applyFont="1" applyBorder="1" applyAlignment="1">
      <alignment horizontal="left" vertical="center"/>
    </xf>
    <xf numFmtId="0" fontId="10" fillId="0" borderId="5" xfId="6" applyFont="1" applyBorder="1" applyAlignment="1">
      <alignment horizontal="center"/>
    </xf>
    <xf numFmtId="0" fontId="21" fillId="0" borderId="2" xfId="6" applyFont="1" applyBorder="1" applyAlignment="1">
      <alignment horizontal="center" vertical="center" wrapText="1"/>
    </xf>
    <xf numFmtId="0" fontId="22" fillId="0" borderId="2" xfId="0" applyFont="1" applyBorder="1" applyAlignment="1">
      <alignment horizontal="center" vertical="center" wrapText="1"/>
    </xf>
    <xf numFmtId="0" fontId="22" fillId="0" borderId="0" xfId="0" applyFont="1" applyAlignment="1">
      <alignment horizontal="center" vertical="center"/>
    </xf>
    <xf numFmtId="0" fontId="21" fillId="0" borderId="2" xfId="6" applyFont="1" applyBorder="1" applyAlignment="1">
      <alignment horizontal="center" vertical="center"/>
    </xf>
    <xf numFmtId="0" fontId="21" fillId="2" borderId="2" xfId="6" applyFont="1" applyFill="1" applyBorder="1" applyAlignment="1">
      <alignment horizontal="center" vertical="center" wrapText="1"/>
    </xf>
    <xf numFmtId="0" fontId="19" fillId="0" borderId="2" xfId="6" applyFont="1" applyBorder="1" applyAlignment="1">
      <alignment horizontal="center" vertical="center" wrapText="1"/>
    </xf>
    <xf numFmtId="0" fontId="20" fillId="0" borderId="2" xfId="0" applyFont="1" applyBorder="1" applyAlignment="1">
      <alignment horizontal="center" vertical="center" wrapText="1"/>
    </xf>
    <xf numFmtId="0" fontId="23" fillId="0" borderId="2" xfId="6" applyFont="1" applyBorder="1" applyAlignment="1">
      <alignment horizontal="center" vertical="center" wrapText="1"/>
    </xf>
    <xf numFmtId="17" fontId="12" fillId="0" borderId="4" xfId="6" applyNumberFormat="1" applyFont="1" applyBorder="1" applyAlignment="1">
      <alignment vertical="center"/>
    </xf>
    <xf numFmtId="17" fontId="12" fillId="0" borderId="4" xfId="6" applyNumberFormat="1" applyFont="1" applyBorder="1" applyAlignment="1">
      <alignment vertical="top"/>
    </xf>
    <xf numFmtId="17" fontId="12" fillId="0" borderId="3" xfId="6" applyNumberFormat="1" applyFont="1" applyBorder="1" applyAlignment="1">
      <alignment horizontal="center" vertical="center"/>
    </xf>
    <xf numFmtId="0" fontId="12" fillId="0" borderId="3" xfId="6" applyFont="1" applyBorder="1" applyAlignment="1">
      <alignment horizontal="center" vertical="center"/>
    </xf>
    <xf numFmtId="0" fontId="13" fillId="0" borderId="5" xfId="0" applyFont="1" applyBorder="1"/>
    <xf numFmtId="0" fontId="22" fillId="0" borderId="5" xfId="0" applyFont="1" applyBorder="1" applyAlignment="1">
      <alignment horizontal="center" vertical="center" wrapText="1"/>
    </xf>
    <xf numFmtId="17" fontId="13" fillId="0" borderId="2" xfId="0" applyNumberFormat="1" applyFont="1" applyBorder="1"/>
    <xf numFmtId="0" fontId="12" fillId="0" borderId="3" xfId="6" applyFont="1" applyBorder="1" applyAlignment="1">
      <alignment vertical="center"/>
    </xf>
    <xf numFmtId="0" fontId="12" fillId="2" borderId="5" xfId="6" applyFont="1" applyFill="1" applyBorder="1"/>
    <xf numFmtId="0" fontId="21" fillId="2" borderId="5" xfId="6" applyFont="1" applyFill="1" applyBorder="1" applyAlignment="1">
      <alignment horizontal="center" vertical="center" wrapText="1"/>
    </xf>
    <xf numFmtId="0" fontId="10" fillId="0" borderId="9" xfId="6" applyFont="1" applyBorder="1"/>
    <xf numFmtId="0" fontId="12" fillId="2" borderId="2" xfId="6" applyFont="1" applyFill="1" applyBorder="1" applyAlignment="1">
      <alignment horizontal="center" vertical="center"/>
    </xf>
    <xf numFmtId="17" fontId="13" fillId="0" borderId="2" xfId="0" applyNumberFormat="1" applyFont="1" applyBorder="1" applyAlignment="1">
      <alignment horizontal="center" vertical="center"/>
    </xf>
    <xf numFmtId="0" fontId="10" fillId="0" borderId="2" xfId="6" applyFont="1" applyBorder="1" applyAlignment="1">
      <alignment vertical="center"/>
    </xf>
    <xf numFmtId="0" fontId="25" fillId="0" borderId="2" xfId="0" applyFont="1" applyBorder="1" applyAlignment="1">
      <alignment horizontal="center" vertical="center"/>
    </xf>
    <xf numFmtId="0" fontId="10" fillId="0" borderId="2" xfId="6" applyFont="1" applyBorder="1" applyAlignment="1">
      <alignment horizontal="center" vertical="center" wrapText="1"/>
    </xf>
    <xf numFmtId="0" fontId="10" fillId="0" borderId="2" xfId="6" applyFont="1" applyBorder="1" applyAlignment="1">
      <alignment horizontal="center"/>
    </xf>
    <xf numFmtId="0" fontId="12" fillId="0" borderId="2" xfId="6" applyFont="1" applyBorder="1" applyAlignment="1">
      <alignment horizontal="center" vertical="center"/>
    </xf>
    <xf numFmtId="9" fontId="12" fillId="0" borderId="2" xfId="6" applyNumberFormat="1" applyFont="1" applyBorder="1" applyAlignment="1">
      <alignment horizontal="center" vertical="center"/>
    </xf>
    <xf numFmtId="0" fontId="12" fillId="0" borderId="2" xfId="6" applyFont="1" applyBorder="1" applyAlignment="1">
      <alignment horizontal="left" vertical="top" wrapText="1"/>
    </xf>
    <xf numFmtId="0" fontId="10" fillId="0" borderId="2" xfId="6" applyFont="1" applyBorder="1" applyAlignment="1">
      <alignment horizontal="center" vertical="center"/>
    </xf>
    <xf numFmtId="0" fontId="12" fillId="0" borderId="2" xfId="6" applyFont="1" applyBorder="1" applyAlignment="1">
      <alignment horizontal="left" vertical="center"/>
    </xf>
    <xf numFmtId="17" fontId="3" fillId="0" borderId="2" xfId="6" applyNumberFormat="1" applyFont="1" applyBorder="1" applyAlignment="1">
      <alignment horizontal="right" vertical="center"/>
    </xf>
    <xf numFmtId="49" fontId="7" fillId="0" borderId="2" xfId="0" applyNumberFormat="1" applyFont="1" applyBorder="1" applyAlignment="1">
      <alignment horizontal="right" vertical="top"/>
    </xf>
    <xf numFmtId="0" fontId="26" fillId="0" borderId="2" xfId="0" applyFont="1" applyBorder="1"/>
    <xf numFmtId="0" fontId="26" fillId="0" borderId="4" xfId="0" applyFont="1" applyBorder="1"/>
    <xf numFmtId="0" fontId="13" fillId="0" borderId="4" xfId="0" applyFont="1" applyBorder="1"/>
    <xf numFmtId="9" fontId="12" fillId="0" borderId="3" xfId="9" applyFont="1" applyBorder="1" applyAlignment="1">
      <alignment horizontal="center" vertical="center" wrapText="1"/>
    </xf>
    <xf numFmtId="0" fontId="27" fillId="0" borderId="0" xfId="0" applyFont="1" applyAlignment="1">
      <alignment horizontal="left" vertical="top" wrapText="1"/>
    </xf>
    <xf numFmtId="0" fontId="10" fillId="0" borderId="4" xfId="6" applyFont="1" applyBorder="1" applyAlignment="1">
      <alignment horizontal="left"/>
    </xf>
    <xf numFmtId="9" fontId="12" fillId="0" borderId="3" xfId="9" applyFont="1" applyBorder="1" applyAlignment="1">
      <alignment horizontal="center" vertical="center"/>
    </xf>
    <xf numFmtId="0" fontId="9" fillId="8" borderId="2" xfId="0" applyFont="1" applyFill="1" applyBorder="1" applyAlignment="1">
      <alignment horizontal="center" vertical="center" wrapText="1"/>
    </xf>
    <xf numFmtId="0" fontId="10" fillId="0" borderId="6" xfId="6" applyFont="1" applyBorder="1" applyAlignment="1">
      <alignment horizontal="center"/>
    </xf>
    <xf numFmtId="9" fontId="12" fillId="0" borderId="2" xfId="6" applyNumberFormat="1" applyFont="1" applyBorder="1" applyAlignment="1">
      <alignment horizontal="center" vertical="center"/>
    </xf>
    <xf numFmtId="0" fontId="10" fillId="0" borderId="4" xfId="6" applyFont="1" applyBorder="1" applyAlignment="1">
      <alignment horizontal="center"/>
    </xf>
    <xf numFmtId="0" fontId="10" fillId="0" borderId="8" xfId="6" applyFont="1" applyBorder="1" applyAlignment="1">
      <alignment horizontal="center"/>
    </xf>
    <xf numFmtId="0" fontId="28" fillId="0" borderId="2" xfId="0" applyFont="1" applyBorder="1"/>
    <xf numFmtId="0" fontId="29" fillId="0" borderId="2" xfId="0" applyFont="1" applyBorder="1"/>
    <xf numFmtId="0" fontId="13" fillId="0" borderId="2" xfId="0" applyFont="1" applyBorder="1" applyAlignment="1">
      <alignment horizontal="center"/>
    </xf>
    <xf numFmtId="0" fontId="30" fillId="0" borderId="6" xfId="0" applyFont="1" applyBorder="1"/>
    <xf numFmtId="0" fontId="29" fillId="0" borderId="3" xfId="0" applyFont="1" applyBorder="1"/>
    <xf numFmtId="0" fontId="30" fillId="0" borderId="7" xfId="0" applyFont="1" applyBorder="1"/>
    <xf numFmtId="0" fontId="28" fillId="0" borderId="4" xfId="0" applyFont="1" applyBorder="1"/>
    <xf numFmtId="0" fontId="31" fillId="0" borderId="2" xfId="0" applyFont="1" applyBorder="1" applyAlignment="1">
      <alignment wrapText="1"/>
    </xf>
    <xf numFmtId="0" fontId="32" fillId="0" borderId="3" xfId="0" applyFont="1" applyBorder="1"/>
    <xf numFmtId="0" fontId="32" fillId="0" borderId="2" xfId="0" applyFont="1" applyBorder="1"/>
    <xf numFmtId="0" fontId="32" fillId="0" borderId="7" xfId="0" applyFont="1" applyBorder="1"/>
    <xf numFmtId="9" fontId="32" fillId="0" borderId="7" xfId="0" applyNumberFormat="1" applyFont="1" applyBorder="1"/>
    <xf numFmtId="0" fontId="28" fillId="0" borderId="3" xfId="0" applyFont="1" applyBorder="1"/>
    <xf numFmtId="0" fontId="28" fillId="0" borderId="2" xfId="6" applyFont="1" applyBorder="1"/>
    <xf numFmtId="0" fontId="33" fillId="0" borderId="2" xfId="0" applyFont="1" applyBorder="1"/>
    <xf numFmtId="0" fontId="34" fillId="0" borderId="2" xfId="0" applyFont="1" applyBorder="1" applyAlignment="1">
      <alignment wrapText="1"/>
    </xf>
    <xf numFmtId="0" fontId="33" fillId="0" borderId="2" xfId="0" applyFont="1" applyBorder="1" applyAlignment="1">
      <alignment horizontal="left" vertical="top" wrapText="1"/>
    </xf>
    <xf numFmtId="0" fontId="35" fillId="0" borderId="2" xfId="0" applyFont="1" applyBorder="1" applyAlignment="1">
      <alignment wrapText="1"/>
    </xf>
    <xf numFmtId="0" fontId="34" fillId="0" borderId="0" xfId="0" applyFont="1" applyAlignment="1">
      <alignment wrapText="1"/>
    </xf>
    <xf numFmtId="0" fontId="3" fillId="0" borderId="2" xfId="6" applyFont="1" applyBorder="1"/>
    <xf numFmtId="17" fontId="7" fillId="0" borderId="2" xfId="0" applyNumberFormat="1" applyFont="1" applyBorder="1" applyAlignment="1">
      <alignment horizontal="right" vertical="top"/>
    </xf>
    <xf numFmtId="49" fontId="7" fillId="0" borderId="0" xfId="0" applyNumberFormat="1" applyFont="1" applyBorder="1" applyAlignment="1">
      <alignment horizontal="right" vertical="top"/>
    </xf>
    <xf numFmtId="0" fontId="13" fillId="0" borderId="0" xfId="0" applyFont="1" applyBorder="1"/>
    <xf numFmtId="0" fontId="20" fillId="0" borderId="0" xfId="0" applyFont="1" applyBorder="1" applyAlignment="1">
      <alignment horizontal="center" vertical="center" wrapText="1"/>
    </xf>
    <xf numFmtId="0" fontId="12" fillId="0" borderId="2" xfId="6" applyFont="1" applyBorder="1" applyAlignment="1">
      <alignment horizontal="left"/>
    </xf>
    <xf numFmtId="0" fontId="10" fillId="0" borderId="3" xfId="6" applyFont="1" applyBorder="1" applyAlignment="1">
      <alignment vertical="center"/>
    </xf>
    <xf numFmtId="17" fontId="12" fillId="0" borderId="3" xfId="6" applyNumberFormat="1" applyFont="1" applyBorder="1" applyAlignment="1">
      <alignment vertical="center"/>
    </xf>
    <xf numFmtId="9" fontId="12" fillId="0" borderId="3" xfId="6" applyNumberFormat="1" applyFont="1" applyBorder="1" applyAlignment="1">
      <alignment horizontal="center" vertical="center"/>
    </xf>
    <xf numFmtId="0" fontId="10" fillId="0" borderId="2" xfId="6" applyFont="1" applyBorder="1" applyAlignment="1">
      <alignment horizontal="center" vertical="center" wrapText="1"/>
    </xf>
    <xf numFmtId="0" fontId="10" fillId="0" borderId="2" xfId="6" applyFont="1" applyBorder="1" applyAlignment="1">
      <alignment horizontal="center" vertical="center"/>
    </xf>
    <xf numFmtId="0" fontId="10" fillId="0" borderId="5" xfId="6" applyFont="1" applyBorder="1" applyAlignment="1">
      <alignment horizontal="center"/>
    </xf>
    <xf numFmtId="0" fontId="32" fillId="0" borderId="3" xfId="0" applyFont="1" applyBorder="1" applyAlignment="1">
      <alignment horizontal="center" vertical="center"/>
    </xf>
    <xf numFmtId="0" fontId="10" fillId="0" borderId="0" xfId="6" applyFont="1" applyBorder="1" applyAlignment="1">
      <alignment horizontal="left"/>
    </xf>
    <xf numFmtId="0" fontId="11" fillId="0" borderId="2" xfId="0" applyFont="1" applyBorder="1" applyAlignment="1">
      <alignment vertical="top" wrapText="1"/>
    </xf>
    <xf numFmtId="0" fontId="35" fillId="0" borderId="2" xfId="0" applyFont="1" applyBorder="1" applyAlignment="1">
      <alignment vertical="top" wrapText="1"/>
    </xf>
    <xf numFmtId="0" fontId="14" fillId="0" borderId="2" xfId="0" applyFont="1" applyBorder="1" applyAlignment="1">
      <alignment horizontal="center" vertical="top" wrapText="1"/>
    </xf>
    <xf numFmtId="0" fontId="13" fillId="0" borderId="2" xfId="6" applyFont="1" applyBorder="1" applyAlignment="1">
      <alignment vertical="top"/>
    </xf>
    <xf numFmtId="0" fontId="33" fillId="0" borderId="2" xfId="0" applyFont="1" applyBorder="1" applyAlignment="1">
      <alignment wrapText="1"/>
    </xf>
    <xf numFmtId="0" fontId="33" fillId="0" borderId="2" xfId="0" applyFont="1" applyBorder="1" applyAlignment="1">
      <alignment vertical="top" wrapText="1"/>
    </xf>
    <xf numFmtId="9" fontId="12" fillId="0" borderId="2" xfId="6" applyNumberFormat="1" applyFont="1" applyBorder="1" applyAlignment="1">
      <alignment horizontal="center" vertical="center"/>
    </xf>
    <xf numFmtId="0" fontId="12" fillId="0" borderId="2" xfId="6" applyFont="1" applyBorder="1" applyAlignment="1">
      <alignment horizontal="center" vertical="center"/>
    </xf>
    <xf numFmtId="0" fontId="10" fillId="0" borderId="2" xfId="6" applyFont="1" applyBorder="1" applyAlignment="1">
      <alignment horizontal="center"/>
    </xf>
    <xf numFmtId="0" fontId="12" fillId="0" borderId="2" xfId="6" applyFont="1" applyBorder="1" applyAlignment="1">
      <alignment horizontal="left" vertical="top" wrapText="1"/>
    </xf>
    <xf numFmtId="0" fontId="10" fillId="0" borderId="8" xfId="6" applyFont="1" applyBorder="1" applyAlignment="1">
      <alignment horizontal="center"/>
    </xf>
    <xf numFmtId="0" fontId="24" fillId="0" borderId="0" xfId="0" applyFont="1" applyBorder="1" applyAlignment="1">
      <alignment horizontal="center" vertical="top" wrapText="1"/>
    </xf>
    <xf numFmtId="0" fontId="10" fillId="0" borderId="5" xfId="6" applyFont="1" applyBorder="1" applyAlignment="1">
      <alignment horizontal="center"/>
    </xf>
    <xf numFmtId="17" fontId="13" fillId="0" borderId="2" xfId="0" applyNumberFormat="1" applyFont="1" applyFill="1" applyBorder="1" applyAlignment="1">
      <alignment vertical="center"/>
    </xf>
    <xf numFmtId="0" fontId="13" fillId="0" borderId="2" xfId="0" applyFont="1" applyFill="1" applyBorder="1" applyAlignment="1">
      <alignment horizontal="center" vertical="center"/>
    </xf>
    <xf numFmtId="0" fontId="29" fillId="0" borderId="2" xfId="0" applyFont="1" applyBorder="1" applyAlignment="1">
      <alignment vertical="top" wrapText="1"/>
    </xf>
    <xf numFmtId="0" fontId="36" fillId="0" borderId="2" xfId="0" applyFont="1" applyBorder="1" applyAlignment="1">
      <alignment wrapText="1"/>
    </xf>
    <xf numFmtId="0" fontId="10" fillId="0" borderId="9" xfId="6" applyFont="1" applyBorder="1" applyAlignment="1">
      <alignment horizontal="center"/>
    </xf>
    <xf numFmtId="17" fontId="13" fillId="0" borderId="0" xfId="0" applyNumberFormat="1" applyFont="1" applyBorder="1" applyAlignment="1">
      <alignment horizontal="center" vertical="center"/>
    </xf>
    <xf numFmtId="0" fontId="25" fillId="0" borderId="0" xfId="0" applyFont="1" applyBorder="1" applyAlignment="1">
      <alignment horizontal="center" vertical="center"/>
    </xf>
    <xf numFmtId="17" fontId="10" fillId="0" borderId="12" xfId="6" applyNumberFormat="1" applyFont="1" applyBorder="1" applyAlignment="1">
      <alignment horizontal="center"/>
    </xf>
    <xf numFmtId="0" fontId="10" fillId="0" borderId="6" xfId="6" applyFont="1" applyBorder="1" applyAlignment="1">
      <alignment horizontal="center"/>
    </xf>
    <xf numFmtId="0" fontId="10" fillId="0" borderId="4" xfId="6" applyFont="1" applyBorder="1" applyAlignment="1">
      <alignment horizontal="center"/>
    </xf>
    <xf numFmtId="0" fontId="10" fillId="0" borderId="8" xfId="6" applyFont="1" applyBorder="1" applyAlignment="1">
      <alignment horizontal="center"/>
    </xf>
    <xf numFmtId="0" fontId="2" fillId="2" borderId="0"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0" fillId="4" borderId="2" xfId="6" applyFont="1" applyFill="1" applyBorder="1" applyAlignment="1">
      <alignment horizontal="center"/>
    </xf>
    <xf numFmtId="0" fontId="10" fillId="0" borderId="2" xfId="6" applyFont="1" applyBorder="1" applyAlignment="1">
      <alignment horizontal="center"/>
    </xf>
    <xf numFmtId="0" fontId="12" fillId="0" borderId="2" xfId="6" applyFont="1" applyBorder="1" applyAlignment="1">
      <alignment horizontal="center" vertical="center"/>
    </xf>
    <xf numFmtId="9" fontId="12" fillId="0" borderId="2" xfId="6" applyNumberFormat="1" applyFont="1" applyBorder="1" applyAlignment="1">
      <alignment horizontal="center" vertical="center"/>
    </xf>
    <xf numFmtId="0" fontId="10" fillId="0" borderId="2" xfId="6" applyFont="1" applyBorder="1" applyAlignment="1">
      <alignment horizontal="center" vertical="center" wrapText="1"/>
    </xf>
    <xf numFmtId="0" fontId="12" fillId="0" borderId="2" xfId="6" applyFont="1" applyBorder="1" applyAlignment="1">
      <alignment horizontal="left" vertical="top" wrapText="1"/>
    </xf>
    <xf numFmtId="0" fontId="10" fillId="0" borderId="2" xfId="6" applyFont="1" applyBorder="1" applyAlignment="1">
      <alignment horizontal="center" vertical="center"/>
    </xf>
    <xf numFmtId="0" fontId="10" fillId="0" borderId="5" xfId="6" applyFont="1" applyBorder="1" applyAlignment="1">
      <alignment horizontal="center"/>
    </xf>
    <xf numFmtId="49" fontId="7" fillId="0" borderId="4" xfId="0" applyNumberFormat="1" applyFont="1" applyBorder="1" applyAlignment="1">
      <alignment horizontal="right" vertical="top"/>
    </xf>
    <xf numFmtId="17" fontId="10" fillId="0" borderId="0" xfId="6" applyNumberFormat="1" applyFont="1" applyBorder="1" applyAlignment="1">
      <alignment horizontal="center"/>
    </xf>
    <xf numFmtId="0" fontId="10" fillId="0" borderId="0" xfId="6" applyFont="1" applyBorder="1" applyAlignment="1">
      <alignment wrapText="1"/>
    </xf>
    <xf numFmtId="0" fontId="10" fillId="0" borderId="0" xfId="6" applyFont="1" applyBorder="1" applyAlignment="1"/>
    <xf numFmtId="0" fontId="34" fillId="0" borderId="0" xfId="0" applyFont="1" applyBorder="1" applyAlignment="1">
      <alignment wrapText="1"/>
    </xf>
    <xf numFmtId="0" fontId="10" fillId="0" borderId="0" xfId="6" applyFont="1" applyBorder="1" applyAlignment="1">
      <alignment horizontal="right" vertical="top"/>
    </xf>
    <xf numFmtId="0" fontId="18" fillId="0" borderId="0" xfId="6" applyFont="1" applyBorder="1" applyAlignment="1">
      <alignment horizontal="left" vertical="top"/>
    </xf>
    <xf numFmtId="0" fontId="12" fillId="0" borderId="0" xfId="6" applyFont="1" applyBorder="1" applyAlignment="1">
      <alignment horizontal="left" vertical="top"/>
    </xf>
    <xf numFmtId="0" fontId="3" fillId="0" borderId="0" xfId="6" applyFont="1" applyBorder="1"/>
    <xf numFmtId="0" fontId="27" fillId="0" borderId="0" xfId="0" applyFont="1" applyBorder="1" applyAlignment="1">
      <alignment horizontal="left" vertical="top" wrapText="1"/>
    </xf>
    <xf numFmtId="0" fontId="35" fillId="0" borderId="0" xfId="0" applyFont="1" applyBorder="1" applyAlignment="1">
      <alignment wrapText="1"/>
    </xf>
    <xf numFmtId="0" fontId="33" fillId="0" borderId="0" xfId="0" applyFont="1" applyBorder="1" applyAlignment="1">
      <alignment horizontal="left" vertical="top" wrapText="1"/>
    </xf>
    <xf numFmtId="0" fontId="33" fillId="0" borderId="0" xfId="0" applyFont="1" applyBorder="1"/>
    <xf numFmtId="0" fontId="13" fillId="0" borderId="0" xfId="0" applyFont="1" applyAlignment="1">
      <alignment vertical="top" wrapText="1"/>
    </xf>
    <xf numFmtId="0" fontId="9" fillId="8"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0" fillId="7" borderId="5" xfId="1" applyFont="1" applyFill="1" applyBorder="1" applyAlignment="1">
      <alignment horizontal="center" vertical="center" wrapText="1"/>
    </xf>
    <xf numFmtId="0" fontId="10" fillId="7" borderId="9" xfId="1" applyFont="1" applyFill="1" applyBorder="1" applyAlignment="1">
      <alignment horizontal="center" vertical="center" wrapText="1"/>
    </xf>
    <xf numFmtId="0" fontId="10" fillId="7" borderId="3" xfId="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8" fillId="0" borderId="0" xfId="0" applyFont="1" applyBorder="1" applyAlignment="1">
      <alignment horizontal="left" vertical="center" wrapText="1"/>
    </xf>
    <xf numFmtId="17" fontId="10" fillId="0" borderId="4" xfId="6" applyNumberFormat="1" applyFont="1" applyBorder="1" applyAlignment="1">
      <alignment horizontal="center"/>
    </xf>
    <xf numFmtId="17" fontId="10" fillId="0" borderId="6" xfId="6" applyNumberFormat="1" applyFont="1" applyBorder="1" applyAlignment="1">
      <alignment horizontal="center"/>
    </xf>
    <xf numFmtId="17" fontId="10" fillId="0" borderId="0" xfId="6" applyNumberFormat="1" applyFont="1" applyBorder="1" applyAlignment="1">
      <alignment horizontal="center"/>
    </xf>
    <xf numFmtId="0" fontId="10" fillId="0" borderId="0" xfId="6" applyFont="1" applyBorder="1" applyAlignment="1">
      <alignment horizontal="center"/>
    </xf>
    <xf numFmtId="0" fontId="13" fillId="0" borderId="2" xfId="0" applyFont="1" applyFill="1" applyBorder="1" applyAlignment="1">
      <alignment horizontal="left" vertical="top" wrapText="1"/>
    </xf>
    <xf numFmtId="0" fontId="10" fillId="0" borderId="2" xfId="6" applyFont="1" applyBorder="1" applyAlignment="1">
      <alignment horizontal="center" vertical="center" wrapText="1"/>
    </xf>
    <xf numFmtId="0" fontId="12" fillId="0" borderId="2" xfId="6" applyFont="1" applyBorder="1" applyAlignment="1">
      <alignment horizontal="center" vertical="center" wrapText="1"/>
    </xf>
    <xf numFmtId="0" fontId="12" fillId="0" borderId="2" xfId="6" applyFont="1" applyBorder="1" applyAlignment="1">
      <alignment horizontal="center" vertical="center"/>
    </xf>
    <xf numFmtId="0" fontId="10" fillId="0" borderId="2" xfId="6" applyFont="1" applyBorder="1" applyAlignment="1">
      <alignment horizontal="center"/>
    </xf>
    <xf numFmtId="49" fontId="12" fillId="0" borderId="2" xfId="6" applyNumberFormat="1" applyFont="1" applyBorder="1" applyAlignment="1">
      <alignment horizontal="center" vertical="center"/>
    </xf>
    <xf numFmtId="0" fontId="9" fillId="5" borderId="5" xfId="6" applyFont="1" applyFill="1" applyBorder="1" applyAlignment="1">
      <alignment horizontal="center" vertical="center"/>
    </xf>
    <xf numFmtId="0" fontId="9" fillId="5" borderId="2" xfId="6" applyFont="1" applyFill="1" applyBorder="1" applyAlignment="1">
      <alignment horizontal="center" vertical="center"/>
    </xf>
    <xf numFmtId="0" fontId="10" fillId="0" borderId="1" xfId="6" applyFont="1" applyBorder="1" applyAlignment="1">
      <alignment horizontal="center" vertical="center"/>
    </xf>
    <xf numFmtId="0" fontId="10" fillId="0" borderId="7" xfId="6" applyFont="1" applyBorder="1" applyAlignment="1">
      <alignment horizontal="center" vertical="center"/>
    </xf>
    <xf numFmtId="0" fontId="9" fillId="5" borderId="3" xfId="6" applyFont="1" applyFill="1" applyBorder="1" applyAlignment="1">
      <alignment horizontal="center" vertical="center"/>
    </xf>
    <xf numFmtId="0" fontId="12" fillId="0" borderId="2" xfId="6" applyNumberFormat="1" applyFont="1" applyBorder="1" applyAlignment="1">
      <alignment horizontal="center" vertical="center" wrapText="1"/>
    </xf>
    <xf numFmtId="49" fontId="12" fillId="0" borderId="2" xfId="6" applyNumberFormat="1" applyFont="1" applyBorder="1" applyAlignment="1">
      <alignment horizontal="center" vertical="center" wrapText="1"/>
    </xf>
    <xf numFmtId="0" fontId="10" fillId="4" borderId="2" xfId="6" applyFont="1" applyFill="1" applyBorder="1" applyAlignment="1">
      <alignment horizontal="center"/>
    </xf>
    <xf numFmtId="9" fontId="12" fillId="0" borderId="2" xfId="6" applyNumberFormat="1" applyFont="1" applyBorder="1" applyAlignment="1">
      <alignment horizontal="center" vertical="center"/>
    </xf>
    <xf numFmtId="0" fontId="12" fillId="0" borderId="2" xfId="6" applyNumberFormat="1" applyFont="1" applyBorder="1" applyAlignment="1">
      <alignment horizontal="center" vertical="center"/>
    </xf>
    <xf numFmtId="0" fontId="12" fillId="5" borderId="2" xfId="6" applyFont="1" applyFill="1" applyBorder="1" applyAlignment="1">
      <alignment horizontal="center"/>
    </xf>
    <xf numFmtId="0" fontId="10" fillId="0" borderId="2" xfId="6" applyFont="1" applyFill="1" applyBorder="1" applyAlignment="1">
      <alignment horizontal="center" vertical="center" wrapText="1"/>
    </xf>
    <xf numFmtId="0" fontId="12" fillId="0" borderId="2" xfId="6" applyFont="1" applyBorder="1" applyAlignment="1">
      <alignment horizontal="left" vertical="top" wrapText="1"/>
    </xf>
    <xf numFmtId="0" fontId="10" fillId="0" borderId="11" xfId="6" applyFont="1" applyBorder="1" applyAlignment="1">
      <alignment horizontal="center" vertical="center"/>
    </xf>
    <xf numFmtId="0" fontId="10" fillId="0" borderId="4" xfId="6" applyFont="1" applyBorder="1" applyAlignment="1">
      <alignment horizontal="center"/>
    </xf>
    <xf numFmtId="0" fontId="10" fillId="0" borderId="8" xfId="6" applyFont="1" applyBorder="1" applyAlignment="1">
      <alignment horizontal="center"/>
    </xf>
    <xf numFmtId="0" fontId="10" fillId="0" borderId="6" xfId="6" applyFont="1" applyBorder="1" applyAlignment="1">
      <alignment horizontal="center"/>
    </xf>
    <xf numFmtId="0" fontId="24" fillId="0" borderId="2" xfId="0" applyFont="1" applyBorder="1" applyAlignment="1">
      <alignment horizontal="left" vertical="top" wrapText="1"/>
    </xf>
    <xf numFmtId="0" fontId="10" fillId="0" borderId="2" xfId="6" applyFont="1" applyBorder="1" applyAlignment="1">
      <alignment horizontal="center" vertical="center"/>
    </xf>
    <xf numFmtId="17" fontId="12" fillId="0" borderId="2" xfId="6" applyNumberFormat="1" applyFont="1" applyBorder="1" applyAlignment="1">
      <alignment horizontal="left" vertical="center"/>
    </xf>
    <xf numFmtId="0" fontId="12" fillId="0" borderId="2" xfId="6" applyFont="1" applyBorder="1" applyAlignment="1">
      <alignment horizontal="left" vertical="center"/>
    </xf>
    <xf numFmtId="17" fontId="12" fillId="0" borderId="4" xfId="6" applyNumberFormat="1" applyFont="1" applyBorder="1" applyAlignment="1">
      <alignment horizontal="left" vertical="center"/>
    </xf>
    <xf numFmtId="0" fontId="12" fillId="0" borderId="6" xfId="6" applyFont="1" applyBorder="1" applyAlignment="1">
      <alignment horizontal="left" vertical="center"/>
    </xf>
    <xf numFmtId="0" fontId="24" fillId="0" borderId="2" xfId="0" applyFont="1" applyBorder="1" applyAlignment="1">
      <alignment horizontal="center" vertical="top" wrapText="1"/>
    </xf>
    <xf numFmtId="0" fontId="13" fillId="0" borderId="5" xfId="0" applyFont="1" applyBorder="1" applyAlignment="1">
      <alignment horizontal="left" vertical="top" wrapText="1"/>
    </xf>
    <xf numFmtId="0" fontId="13" fillId="0" borderId="2" xfId="0" applyFont="1" applyBorder="1" applyAlignment="1">
      <alignment horizontal="left" vertical="top" wrapText="1"/>
    </xf>
    <xf numFmtId="0" fontId="12" fillId="0" borderId="2" xfId="6" applyFont="1" applyBorder="1" applyAlignment="1">
      <alignment horizontal="justify"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0" fontId="13" fillId="0" borderId="4" xfId="7" applyFont="1" applyBorder="1" applyAlignment="1">
      <alignment horizontal="center"/>
    </xf>
    <xf numFmtId="0" fontId="13" fillId="0" borderId="8" xfId="7" applyFont="1" applyBorder="1" applyAlignment="1">
      <alignment horizontal="center"/>
    </xf>
    <xf numFmtId="0" fontId="13" fillId="0" borderId="6" xfId="7" applyFont="1" applyBorder="1" applyAlignment="1">
      <alignment horizontal="center"/>
    </xf>
    <xf numFmtId="0" fontId="12" fillId="0" borderId="4" xfId="6" applyFont="1" applyBorder="1" applyAlignment="1">
      <alignment horizontal="justify" vertical="top" wrapText="1"/>
    </xf>
    <xf numFmtId="0" fontId="12" fillId="0" borderId="8" xfId="6" applyFont="1" applyBorder="1" applyAlignment="1">
      <alignment horizontal="justify" vertical="top" wrapText="1"/>
    </xf>
    <xf numFmtId="0" fontId="12" fillId="0" borderId="6" xfId="6" applyFont="1" applyBorder="1" applyAlignment="1">
      <alignment horizontal="justify" vertical="top" wrapText="1"/>
    </xf>
    <xf numFmtId="0" fontId="12" fillId="0" borderId="5" xfId="6" applyFont="1" applyBorder="1" applyAlignment="1">
      <alignment horizontal="left" vertical="top" wrapText="1"/>
    </xf>
    <xf numFmtId="17" fontId="12" fillId="0" borderId="2" xfId="6" applyNumberFormat="1" applyFont="1" applyBorder="1" applyAlignment="1">
      <alignment horizontal="left" vertical="top"/>
    </xf>
    <xf numFmtId="0" fontId="12" fillId="0" borderId="2" xfId="6" applyFont="1" applyBorder="1" applyAlignment="1">
      <alignment horizontal="left" vertical="top"/>
    </xf>
    <xf numFmtId="17" fontId="12" fillId="0" borderId="4" xfId="6" applyNumberFormat="1" applyFont="1" applyBorder="1" applyAlignment="1">
      <alignment horizontal="left" vertical="top"/>
    </xf>
    <xf numFmtId="17" fontId="12" fillId="0" borderId="6" xfId="6" applyNumberFormat="1" applyFont="1" applyBorder="1" applyAlignment="1">
      <alignment horizontal="left" vertical="top"/>
    </xf>
    <xf numFmtId="49" fontId="12" fillId="0" borderId="2" xfId="6" applyNumberFormat="1" applyFont="1" applyBorder="1" applyAlignment="1">
      <alignment horizontal="left" vertical="top"/>
    </xf>
    <xf numFmtId="0" fontId="24" fillId="0" borderId="4" xfId="0" applyFont="1" applyBorder="1" applyAlignment="1">
      <alignment horizontal="left" vertical="top" wrapText="1"/>
    </xf>
    <xf numFmtId="0" fontId="24" fillId="0" borderId="8" xfId="0" applyFont="1" applyBorder="1" applyAlignment="1">
      <alignment horizontal="left" vertical="top" wrapText="1"/>
    </xf>
    <xf numFmtId="0" fontId="24" fillId="0" borderId="6" xfId="0" applyFont="1" applyBorder="1" applyAlignment="1">
      <alignment horizontal="left" vertical="top" wrapText="1"/>
    </xf>
    <xf numFmtId="0" fontId="3" fillId="0" borderId="2" xfId="6" applyFont="1" applyBorder="1" applyAlignment="1">
      <alignment horizontal="justify" vertical="top" wrapText="1"/>
    </xf>
    <xf numFmtId="0" fontId="24" fillId="0" borderId="0" xfId="0" applyFont="1" applyBorder="1" applyAlignment="1">
      <alignment horizontal="center" vertical="top" wrapText="1"/>
    </xf>
    <xf numFmtId="0" fontId="10" fillId="0" borderId="11" xfId="6" applyFont="1" applyBorder="1" applyAlignment="1">
      <alignment horizontal="center"/>
    </xf>
    <xf numFmtId="0" fontId="10" fillId="0" borderId="1" xfId="6" applyFont="1" applyBorder="1" applyAlignment="1">
      <alignment horizontal="center"/>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10" fillId="0" borderId="5" xfId="6" applyFont="1" applyBorder="1" applyAlignment="1">
      <alignment horizontal="center" vertical="center"/>
    </xf>
    <xf numFmtId="0" fontId="10" fillId="0" borderId="3" xfId="6" applyFont="1" applyBorder="1" applyAlignment="1">
      <alignment horizontal="center" vertical="center"/>
    </xf>
    <xf numFmtId="0" fontId="10" fillId="0" borderId="5" xfId="6" applyFont="1" applyBorder="1" applyAlignment="1">
      <alignment horizontal="center" vertical="center" wrapText="1"/>
    </xf>
    <xf numFmtId="0" fontId="10" fillId="0" borderId="3" xfId="6" applyFont="1" applyBorder="1" applyAlignment="1">
      <alignment horizontal="center" vertical="center" wrapText="1"/>
    </xf>
    <xf numFmtId="0" fontId="10" fillId="0" borderId="5" xfId="6" applyFont="1" applyBorder="1" applyAlignment="1">
      <alignment horizontal="center"/>
    </xf>
    <xf numFmtId="0" fontId="10" fillId="0" borderId="3" xfId="6" applyFont="1" applyBorder="1" applyAlignment="1">
      <alignment horizontal="center"/>
    </xf>
  </cellXfs>
  <cellStyles count="49">
    <cellStyle name="Hipervínculo" xfId="2" builtinId="8"/>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Millares 2" xfId="3"/>
    <cellStyle name="Moneda 2" xfId="5"/>
    <cellStyle name="Moneda 3" xfId="4"/>
    <cellStyle name="Normal" xfId="0" builtinId="0"/>
    <cellStyle name="Normal 2" xfId="6"/>
    <cellStyle name="Normal 3" xfId="7"/>
    <cellStyle name="Normal 4" xfId="1"/>
    <cellStyle name="Porcentaje" xfId="48" builtinId="5"/>
    <cellStyle name="Porcentaje 2" xfId="9"/>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'Docen. proye invest 2019'!$D$21</c:f>
              <c:strCache>
                <c:ptCount val="1"/>
                <c:pt idx="0">
                  <c:v>% DE DOCENTES EN 
PROY. DE INV.</c:v>
                </c:pt>
              </c:strCache>
            </c:strRef>
          </c:tx>
          <c:spPr>
            <a:ln w="31750" cap="rnd">
              <a:solidFill>
                <a:schemeClr val="accent3"/>
              </a:solidFill>
              <a:round/>
            </a:ln>
            <a:effectLst>
              <a:outerShdw blurRad="40000" dist="23000" dir="5400000" rotWithShape="0">
                <a:srgbClr val="000000">
                  <a:alpha val="35000"/>
                </a:srgbClr>
              </a:outerShdw>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'Docen. proye invest 2019'!$A$22:$A$23</c:f>
              <c:strCache>
                <c:ptCount val="2"/>
                <c:pt idx="0">
                  <c:v>ENERO 2019 (B 2018)</c:v>
                </c:pt>
                <c:pt idx="1">
                  <c:v>JULIO 2019 (A 2019)</c:v>
                </c:pt>
              </c:strCache>
            </c:strRef>
          </c:cat>
          <c:val>
            <c:numRef>
              <c:f>'Docen. proye invest 2019'!$D$22:$D$23</c:f>
              <c:numCache>
                <c:formatCode>0%</c:formatCode>
                <c:ptCount val="2"/>
                <c:pt idx="0">
                  <c:v>0.61111111111111116</c:v>
                </c:pt>
                <c:pt idx="1">
                  <c:v>0.52631578947368418</c:v>
                </c:pt>
              </c:numCache>
            </c:numRef>
          </c:val>
          <c:smooth val="0"/>
          <c:extLst xmlns:c16r2="http://schemas.microsoft.com/office/drawing/2015/06/chart">
            <c:ext xmlns:c16="http://schemas.microsoft.com/office/drawing/2014/chart" uri="{C3380CC4-5D6E-409C-BE32-E72D297353CC}">
              <c16:uniqueId val="{00000008-1FA7-C044-BDE4-8B6D93E91A07}"/>
            </c:ext>
          </c:extLst>
        </c:ser>
        <c:ser>
          <c:idx val="0"/>
          <c:order val="1"/>
          <c:tx>
            <c:strRef>
              <c:f>'Docen. proye invest 2019'!$E$21</c:f>
              <c:strCache>
                <c:ptCount val="1"/>
                <c:pt idx="0">
                  <c:v>META</c:v>
                </c:pt>
              </c:strCache>
            </c:strRef>
          </c:tx>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'Docen. proye invest 2019'!$A$22:$A$23</c:f>
              <c:strCache>
                <c:ptCount val="2"/>
                <c:pt idx="0">
                  <c:v>ENERO 2019 (B 2018)</c:v>
                </c:pt>
                <c:pt idx="1">
                  <c:v>JULIO 2019 (A 2019)</c:v>
                </c:pt>
              </c:strCache>
            </c:strRef>
          </c:cat>
          <c:val>
            <c:numRef>
              <c:f>'Docen. proye invest 2019'!$E$22:$E$23</c:f>
              <c:numCache>
                <c:formatCode>0%</c:formatCode>
                <c:ptCount val="2"/>
                <c:pt idx="0">
                  <c:v>0.7</c:v>
                </c:pt>
                <c:pt idx="1">
                  <c:v>0.7</c:v>
                </c:pt>
              </c:numCache>
            </c:numRef>
          </c:val>
          <c:smooth val="0"/>
          <c:extLst xmlns:c16r2="http://schemas.microsoft.com/office/drawing/2015/06/chart">
            <c:ext xmlns:c16="http://schemas.microsoft.com/office/drawing/2014/chart" uri="{C3380CC4-5D6E-409C-BE32-E72D297353CC}">
              <c16:uniqueId val="{00000000-838C-6B48-8843-1637D3510F5E}"/>
            </c:ext>
          </c:extLst>
        </c:ser>
        <c:dLbls>
          <c:dLblPos val="ctr"/>
          <c:showLegendKey val="0"/>
          <c:showVal val="1"/>
          <c:showCatName val="0"/>
          <c:showSerName val="0"/>
          <c:showPercent val="0"/>
          <c:showBubbleSize val="0"/>
        </c:dLbls>
        <c:marker val="1"/>
        <c:smooth val="0"/>
        <c:axId val="116257152"/>
        <c:axId val="116258688"/>
      </c:lineChart>
      <c:catAx>
        <c:axId val="11625715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16258688"/>
        <c:crosses val="autoZero"/>
        <c:auto val="1"/>
        <c:lblAlgn val="ctr"/>
        <c:lblOffset val="100"/>
        <c:noMultiLvlLbl val="0"/>
      </c:catAx>
      <c:valAx>
        <c:axId val="11625868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16257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bar"/>
        <c:grouping val="clustered"/>
        <c:varyColors val="0"/>
        <c:ser>
          <c:idx val="0"/>
          <c:order val="0"/>
          <c:tx>
            <c:strRef>
              <c:f>'Eficacia en la ejec. proy. 2019'!$C$21</c:f>
              <c:strCache>
                <c:ptCount val="1"/>
                <c:pt idx="0">
                  <c:v>PROYECTOS
PRESENTADOS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2019'!$B$22:$B$23</c:f>
              <c:strCache>
                <c:ptCount val="2"/>
                <c:pt idx="0">
                  <c:v>ENERO  B/2018</c:v>
                </c:pt>
                <c:pt idx="1">
                  <c:v>JULIO A/2019</c:v>
                </c:pt>
              </c:strCache>
            </c:strRef>
          </c:cat>
          <c:val>
            <c:numRef>
              <c:f>'Eficacia en la ejec. proy. 2019'!$C$22:$C$23</c:f>
              <c:numCache>
                <c:formatCode>General</c:formatCode>
                <c:ptCount val="2"/>
                <c:pt idx="0">
                  <c:v>9</c:v>
                </c:pt>
                <c:pt idx="1">
                  <c:v>7</c:v>
                </c:pt>
              </c:numCache>
            </c:numRef>
          </c:val>
          <c:extLst xmlns:c16r2="http://schemas.microsoft.com/office/drawing/2015/06/chart">
            <c:ext xmlns:c16="http://schemas.microsoft.com/office/drawing/2014/chart" uri="{C3380CC4-5D6E-409C-BE32-E72D297353CC}">
              <c16:uniqueId val="{00000000-2E5A-CA46-95F6-C390E9376B58}"/>
            </c:ext>
          </c:extLst>
        </c:ser>
        <c:ser>
          <c:idx val="1"/>
          <c:order val="1"/>
          <c:tx>
            <c:strRef>
              <c:f>'Eficacia en la ejec. proy. 2019'!$D$21</c:f>
              <c:strCache>
                <c:ptCount val="1"/>
                <c:pt idx="0">
                  <c:v>PROYECTOS
ACTIVOS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2019'!$B$22:$B$23</c:f>
              <c:strCache>
                <c:ptCount val="2"/>
                <c:pt idx="0">
                  <c:v>ENERO  B/2018</c:v>
                </c:pt>
                <c:pt idx="1">
                  <c:v>JULIO A/2019</c:v>
                </c:pt>
              </c:strCache>
            </c:strRef>
          </c:cat>
          <c:val>
            <c:numRef>
              <c:f>'Eficacia en la ejec. proy. 2019'!$D$22:$D$23</c:f>
              <c:numCache>
                <c:formatCode>General</c:formatCode>
                <c:ptCount val="2"/>
                <c:pt idx="0">
                  <c:v>9</c:v>
                </c:pt>
                <c:pt idx="1">
                  <c:v>7</c:v>
                </c:pt>
              </c:numCache>
            </c:numRef>
          </c:val>
          <c:extLst xmlns:c16r2="http://schemas.microsoft.com/office/drawing/2015/06/chart">
            <c:ext xmlns:c16="http://schemas.microsoft.com/office/drawing/2014/chart" uri="{C3380CC4-5D6E-409C-BE32-E72D297353CC}">
              <c16:uniqueId val="{00000001-2E5A-CA46-95F6-C390E9376B58}"/>
            </c:ext>
          </c:extLst>
        </c:ser>
        <c:ser>
          <c:idx val="2"/>
          <c:order val="2"/>
          <c:tx>
            <c:strRef>
              <c:f>'Eficacia en la ejec. proy. 2019'!$E$21</c:f>
              <c:strCache>
                <c:ptCount val="1"/>
                <c:pt idx="0">
                  <c:v>EFICACIA EN LA EJECUCION DE 
PROYECTOS DE INVESTIGACION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2019'!$B$22:$B$23</c:f>
              <c:strCache>
                <c:ptCount val="2"/>
                <c:pt idx="0">
                  <c:v>ENERO  B/2018</c:v>
                </c:pt>
                <c:pt idx="1">
                  <c:v>JULIO A/2019</c:v>
                </c:pt>
              </c:strCache>
            </c:strRef>
          </c:cat>
          <c:val>
            <c:numRef>
              <c:f>'Eficacia en la ejec. proy. 2019'!$E$22:$E$23</c:f>
              <c:numCache>
                <c:formatCode>0%</c:formatCode>
                <c:ptCount val="2"/>
                <c:pt idx="0">
                  <c:v>1</c:v>
                </c:pt>
                <c:pt idx="1">
                  <c:v>1</c:v>
                </c:pt>
              </c:numCache>
            </c:numRef>
          </c:val>
          <c:extLst xmlns:c16r2="http://schemas.microsoft.com/office/drawing/2015/06/chart">
            <c:ext xmlns:c16="http://schemas.microsoft.com/office/drawing/2014/chart" uri="{C3380CC4-5D6E-409C-BE32-E72D297353CC}">
              <c16:uniqueId val="{00000002-2E5A-CA46-95F6-C390E9376B58}"/>
            </c:ext>
          </c:extLst>
        </c:ser>
        <c:ser>
          <c:idx val="3"/>
          <c:order val="3"/>
          <c:tx>
            <c:strRef>
              <c:f>'Eficacia en la ejec. proy. 2019'!$F$21</c:f>
              <c:strCache>
                <c:ptCount val="1"/>
                <c:pt idx="0">
                  <c:v>META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2019'!$B$22:$B$23</c:f>
              <c:strCache>
                <c:ptCount val="2"/>
                <c:pt idx="0">
                  <c:v>ENERO  B/2018</c:v>
                </c:pt>
                <c:pt idx="1">
                  <c:v>JULIO A/2019</c:v>
                </c:pt>
              </c:strCache>
            </c:strRef>
          </c:cat>
          <c:val>
            <c:numRef>
              <c:f>'Eficacia en la ejec. proy. 2019'!$F$22:$F$23</c:f>
              <c:numCache>
                <c:formatCode>0%</c:formatCode>
                <c:ptCount val="2"/>
                <c:pt idx="0">
                  <c:v>1</c:v>
                </c:pt>
                <c:pt idx="1">
                  <c:v>1</c:v>
                </c:pt>
              </c:numCache>
            </c:numRef>
          </c:val>
          <c:extLst xmlns:c16r2="http://schemas.microsoft.com/office/drawing/2015/06/chart">
            <c:ext xmlns:c16="http://schemas.microsoft.com/office/drawing/2014/chart" uri="{C3380CC4-5D6E-409C-BE32-E72D297353CC}">
              <c16:uniqueId val="{00000003-2E5A-CA46-95F6-C390E9376B58}"/>
            </c:ext>
          </c:extLst>
        </c:ser>
        <c:dLbls>
          <c:dLblPos val="inEnd"/>
          <c:showLegendKey val="0"/>
          <c:showVal val="1"/>
          <c:showCatName val="0"/>
          <c:showSerName val="0"/>
          <c:showPercent val="0"/>
          <c:showBubbleSize val="0"/>
        </c:dLbls>
        <c:gapWidth val="100"/>
        <c:axId val="122929152"/>
        <c:axId val="122930688"/>
      </c:barChart>
      <c:catAx>
        <c:axId val="122929152"/>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2930688"/>
        <c:crosses val="autoZero"/>
        <c:auto val="1"/>
        <c:lblAlgn val="ctr"/>
        <c:lblOffset val="100"/>
        <c:noMultiLvlLbl val="0"/>
      </c:catAx>
      <c:valAx>
        <c:axId val="122930688"/>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2929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barChart>
        <c:barDir val="col"/>
        <c:grouping val="clustered"/>
        <c:varyColors val="0"/>
        <c:ser>
          <c:idx val="1"/>
          <c:order val="0"/>
          <c:tx>
            <c:strRef>
              <c:f>'Produccion académica 2019'!$D$21</c:f>
              <c:strCache>
                <c:ptCount val="1"/>
                <c:pt idx="0">
                  <c:v>PRODUCCION
 ACADEMICA</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'Produccion académica 2019'!$B$22:$C$23</c:f>
              <c:strCache>
                <c:ptCount val="2"/>
                <c:pt idx="0">
                  <c:v>ENERO 2019 (B 2018)</c:v>
                </c:pt>
                <c:pt idx="1">
                  <c:v>JULIO 2019 (A 2019)</c:v>
                </c:pt>
              </c:strCache>
            </c:strRef>
          </c:cat>
          <c:val>
            <c:numRef>
              <c:f>'Produccion académica 2019'!$D$22:$D$23</c:f>
              <c:numCache>
                <c:formatCode>0%</c:formatCode>
                <c:ptCount val="2"/>
                <c:pt idx="0">
                  <c:v>0.9</c:v>
                </c:pt>
                <c:pt idx="1">
                  <c:v>0.8</c:v>
                </c:pt>
              </c:numCache>
            </c:numRef>
          </c:val>
          <c:extLst xmlns:c16r2="http://schemas.microsoft.com/office/drawing/2015/06/chart">
            <c:ext xmlns:c16="http://schemas.microsoft.com/office/drawing/2014/chart" uri="{C3380CC4-5D6E-409C-BE32-E72D297353CC}">
              <c16:uniqueId val="{00000001-E239-2B44-BD42-8006ACA2F5EC}"/>
            </c:ext>
          </c:extLst>
        </c:ser>
        <c:ser>
          <c:idx val="2"/>
          <c:order val="1"/>
          <c:tx>
            <c:strRef>
              <c:f>'Produccion académica 2019'!$E$21</c:f>
              <c:strCache>
                <c:ptCount val="1"/>
                <c:pt idx="0">
                  <c:v>META</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'Produccion académica 2019'!$B$22:$C$23</c:f>
              <c:strCache>
                <c:ptCount val="2"/>
                <c:pt idx="0">
                  <c:v>ENERO 2019 (B 2018)</c:v>
                </c:pt>
                <c:pt idx="1">
                  <c:v>JULIO 2019 (A 2019)</c:v>
                </c:pt>
              </c:strCache>
            </c:strRef>
          </c:cat>
          <c:val>
            <c:numRef>
              <c:f>'Produccion académica 2019'!$E$22:$E$23</c:f>
              <c:numCache>
                <c:formatCode>0%</c:formatCode>
                <c:ptCount val="2"/>
                <c:pt idx="0">
                  <c:v>0.7</c:v>
                </c:pt>
                <c:pt idx="1">
                  <c:v>0.7</c:v>
                </c:pt>
              </c:numCache>
            </c:numRef>
          </c:val>
          <c:extLst xmlns:c16r2="http://schemas.microsoft.com/office/drawing/2015/06/chart">
            <c:ext xmlns:c16="http://schemas.microsoft.com/office/drawing/2014/chart" uri="{C3380CC4-5D6E-409C-BE32-E72D297353CC}">
              <c16:uniqueId val="{00000002-E239-2B44-BD42-8006ACA2F5EC}"/>
            </c:ext>
          </c:extLst>
        </c:ser>
        <c:dLbls>
          <c:showLegendKey val="0"/>
          <c:showVal val="1"/>
          <c:showCatName val="0"/>
          <c:showSerName val="0"/>
          <c:showPercent val="0"/>
          <c:showBubbleSize val="0"/>
        </c:dLbls>
        <c:gapWidth val="150"/>
        <c:axId val="122602240"/>
        <c:axId val="122603776"/>
      </c:barChart>
      <c:catAx>
        <c:axId val="122602240"/>
        <c:scaling>
          <c:orientation val="minMax"/>
        </c:scaling>
        <c:delete val="0"/>
        <c:axPos val="b"/>
        <c:numFmt formatCode="General" sourceLinked="0"/>
        <c:majorTickMark val="none"/>
        <c:minorTickMark val="none"/>
        <c:tickLblPos val="nextTo"/>
        <c:crossAx val="122603776"/>
        <c:crosses val="autoZero"/>
        <c:auto val="1"/>
        <c:lblAlgn val="ctr"/>
        <c:lblOffset val="100"/>
        <c:noMultiLvlLbl val="1"/>
      </c:catAx>
      <c:valAx>
        <c:axId val="122603776"/>
        <c:scaling>
          <c:orientation val="minMax"/>
        </c:scaling>
        <c:delete val="1"/>
        <c:axPos val="l"/>
        <c:numFmt formatCode="0%" sourceLinked="1"/>
        <c:majorTickMark val="none"/>
        <c:minorTickMark val="none"/>
        <c:tickLblPos val="nextTo"/>
        <c:crossAx val="122602240"/>
        <c:crosses val="autoZero"/>
        <c:crossBetween val="between"/>
      </c:valAx>
    </c:plotArea>
    <c:legend>
      <c:legendPos val="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'Partic.docen. en invest.for2019'!$C$22:$C$23</c:f>
              <c:numCache>
                <c:formatCode>mmm\-yy</c:formatCode>
                <c:ptCount val="2"/>
                <c:pt idx="0">
                  <c:v>43466</c:v>
                </c:pt>
                <c:pt idx="1">
                  <c:v>43647</c:v>
                </c:pt>
              </c:numCache>
            </c:numRef>
          </c:cat>
          <c:val>
            <c:numRef>
              <c:f>'Partic.docen. en invest.for2019'!$D$22:$D$23</c:f>
              <c:numCache>
                <c:formatCode>0%</c:formatCode>
                <c:ptCount val="2"/>
                <c:pt idx="0">
                  <c:v>0.8</c:v>
                </c:pt>
                <c:pt idx="1">
                  <c:v>0.63157894736842102</c:v>
                </c:pt>
              </c:numCache>
            </c:numRef>
          </c:val>
          <c:smooth val="0"/>
          <c:extLst xmlns:c16r2="http://schemas.microsoft.com/office/drawing/2015/06/chart">
            <c:ext xmlns:c16="http://schemas.microsoft.com/office/drawing/2014/chart" uri="{C3380CC4-5D6E-409C-BE32-E72D297353CC}">
              <c16:uniqueId val="{00000000-8852-044B-AB25-3DEBB675F50D}"/>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'Partic.docen. en invest.for2019'!$C$22:$C$23</c:f>
              <c:numCache>
                <c:formatCode>mmm\-yy</c:formatCode>
                <c:ptCount val="2"/>
                <c:pt idx="0">
                  <c:v>43466</c:v>
                </c:pt>
                <c:pt idx="1">
                  <c:v>43647</c:v>
                </c:pt>
              </c:numCache>
            </c:numRef>
          </c:cat>
          <c:val>
            <c:numRef>
              <c:f>'Partic.docen. en invest.for2019'!$E$22:$E$23</c:f>
              <c:numCache>
                <c:formatCode>0%</c:formatCode>
                <c:ptCount val="2"/>
                <c:pt idx="0">
                  <c:v>0.7</c:v>
                </c:pt>
                <c:pt idx="1">
                  <c:v>0.7</c:v>
                </c:pt>
              </c:numCache>
            </c:numRef>
          </c:val>
          <c:smooth val="0"/>
          <c:extLst xmlns:c16r2="http://schemas.microsoft.com/office/drawing/2015/06/chart">
            <c:ext xmlns:c16="http://schemas.microsoft.com/office/drawing/2014/chart" uri="{C3380CC4-5D6E-409C-BE32-E72D297353CC}">
              <c16:uniqueId val="{00000001-8852-044B-AB25-3DEBB675F50D}"/>
            </c:ext>
          </c:extLst>
        </c:ser>
        <c:dLbls>
          <c:showLegendKey val="0"/>
          <c:showVal val="0"/>
          <c:showCatName val="0"/>
          <c:showSerName val="0"/>
          <c:showPercent val="0"/>
          <c:showBubbleSize val="0"/>
        </c:dLbls>
        <c:marker val="1"/>
        <c:smooth val="0"/>
        <c:axId val="123093376"/>
        <c:axId val="123095296"/>
      </c:lineChart>
      <c:dateAx>
        <c:axId val="1230933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095296"/>
        <c:crosses val="autoZero"/>
        <c:auto val="1"/>
        <c:lblOffset val="100"/>
        <c:baseTimeUnit val="months"/>
      </c:dateAx>
      <c:valAx>
        <c:axId val="12309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093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lineChart>
        <c:grouping val="stacked"/>
        <c:varyColors val="0"/>
        <c:ser>
          <c:idx val="0"/>
          <c:order val="0"/>
          <c:tx>
            <c:strRef>
              <c:f>'Docen. proye invest'!$B$21</c:f>
              <c:strCache>
                <c:ptCount val="1"/>
                <c:pt idx="0">
                  <c:v>TOTAL
 DOCENTES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'Docen. proye invest'!$A$22:$A$28</c:f>
              <c:numCache>
                <c:formatCode>mmm\-yy</c:formatCode>
                <c:ptCount val="7"/>
                <c:pt idx="0">
                  <c:v>42370</c:v>
                </c:pt>
                <c:pt idx="1">
                  <c:v>42552</c:v>
                </c:pt>
                <c:pt idx="2">
                  <c:v>42736</c:v>
                </c:pt>
                <c:pt idx="3">
                  <c:v>42917</c:v>
                </c:pt>
                <c:pt idx="4">
                  <c:v>43101</c:v>
                </c:pt>
                <c:pt idx="5">
                  <c:v>43282</c:v>
                </c:pt>
                <c:pt idx="6">
                  <c:v>43466</c:v>
                </c:pt>
              </c:numCache>
            </c:numRef>
          </c:cat>
          <c:val>
            <c:numRef>
              <c:f>'Docen. proye invest'!$B$22:$B$28</c:f>
              <c:numCache>
                <c:formatCode>General</c:formatCode>
                <c:ptCount val="7"/>
                <c:pt idx="0">
                  <c:v>12</c:v>
                </c:pt>
                <c:pt idx="1">
                  <c:v>10</c:v>
                </c:pt>
                <c:pt idx="2">
                  <c:v>16</c:v>
                </c:pt>
                <c:pt idx="3">
                  <c:v>20</c:v>
                </c:pt>
                <c:pt idx="4">
                  <c:v>19</c:v>
                </c:pt>
                <c:pt idx="5">
                  <c:v>17</c:v>
                </c:pt>
                <c:pt idx="6">
                  <c:v>19</c:v>
                </c:pt>
              </c:numCache>
            </c:numRef>
          </c:val>
          <c:smooth val="0"/>
          <c:extLst xmlns:c16r2="http://schemas.microsoft.com/office/drawing/2015/06/chart">
            <c:ext xmlns:c16="http://schemas.microsoft.com/office/drawing/2014/chart" uri="{C3380CC4-5D6E-409C-BE32-E72D297353CC}">
              <c16:uniqueId val="{00000000-1FA7-C044-BDE4-8B6D93E91A07}"/>
            </c:ext>
          </c:extLst>
        </c:ser>
        <c:ser>
          <c:idx val="1"/>
          <c:order val="1"/>
          <c:tx>
            <c:strRef>
              <c:f>'Docen. proye invest'!$C$21</c:f>
              <c:strCache>
                <c:ptCount val="1"/>
                <c:pt idx="0">
                  <c:v>Doc. En Proy.
 Investig. </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'Docen. proye invest'!$A$22:$A$28</c:f>
              <c:numCache>
                <c:formatCode>mmm\-yy</c:formatCode>
                <c:ptCount val="7"/>
                <c:pt idx="0">
                  <c:v>42370</c:v>
                </c:pt>
                <c:pt idx="1">
                  <c:v>42552</c:v>
                </c:pt>
                <c:pt idx="2">
                  <c:v>42736</c:v>
                </c:pt>
                <c:pt idx="3">
                  <c:v>42917</c:v>
                </c:pt>
                <c:pt idx="4">
                  <c:v>43101</c:v>
                </c:pt>
                <c:pt idx="5">
                  <c:v>43282</c:v>
                </c:pt>
                <c:pt idx="6">
                  <c:v>43466</c:v>
                </c:pt>
              </c:numCache>
            </c:numRef>
          </c:cat>
          <c:val>
            <c:numRef>
              <c:f>'Docen. proye invest'!$C$22:$C$28</c:f>
              <c:numCache>
                <c:formatCode>General</c:formatCode>
                <c:ptCount val="7"/>
                <c:pt idx="0">
                  <c:v>5</c:v>
                </c:pt>
                <c:pt idx="1">
                  <c:v>5</c:v>
                </c:pt>
                <c:pt idx="2">
                  <c:v>10</c:v>
                </c:pt>
                <c:pt idx="3">
                  <c:v>14</c:v>
                </c:pt>
                <c:pt idx="4">
                  <c:v>14</c:v>
                </c:pt>
                <c:pt idx="5">
                  <c:v>13</c:v>
                </c:pt>
                <c:pt idx="6">
                  <c:v>11</c:v>
                </c:pt>
              </c:numCache>
            </c:numRef>
          </c:val>
          <c:smooth val="0"/>
          <c:extLst xmlns:c16r2="http://schemas.microsoft.com/office/drawing/2015/06/chart">
            <c:ext xmlns:c16="http://schemas.microsoft.com/office/drawing/2014/chart" uri="{C3380CC4-5D6E-409C-BE32-E72D297353CC}">
              <c16:uniqueId val="{00000001-1FA7-C044-BDE4-8B6D93E91A07}"/>
            </c:ext>
          </c:extLst>
        </c:ser>
        <c:ser>
          <c:idx val="2"/>
          <c:order val="2"/>
          <c:tx>
            <c:strRef>
              <c:f>'Docen. proye invest'!$D$21</c:f>
              <c:strCache>
                <c:ptCount val="1"/>
                <c:pt idx="0">
                  <c:v>% DE DOCENTES EN 
PROY. DE INV.</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'Docen. proye invest'!$A$22:$A$28</c:f>
              <c:numCache>
                <c:formatCode>mmm\-yy</c:formatCode>
                <c:ptCount val="7"/>
                <c:pt idx="0">
                  <c:v>42370</c:v>
                </c:pt>
                <c:pt idx="1">
                  <c:v>42552</c:v>
                </c:pt>
                <c:pt idx="2">
                  <c:v>42736</c:v>
                </c:pt>
                <c:pt idx="3">
                  <c:v>42917</c:v>
                </c:pt>
                <c:pt idx="4">
                  <c:v>43101</c:v>
                </c:pt>
                <c:pt idx="5">
                  <c:v>43282</c:v>
                </c:pt>
                <c:pt idx="6">
                  <c:v>43466</c:v>
                </c:pt>
              </c:numCache>
            </c:numRef>
          </c:cat>
          <c:val>
            <c:numRef>
              <c:f>'Docen. proye invest'!$D$22:$D$28</c:f>
              <c:numCache>
                <c:formatCode>0%</c:formatCode>
                <c:ptCount val="7"/>
                <c:pt idx="0">
                  <c:v>0.41666666666666669</c:v>
                </c:pt>
                <c:pt idx="1">
                  <c:v>0.5</c:v>
                </c:pt>
                <c:pt idx="2">
                  <c:v>0.625</c:v>
                </c:pt>
                <c:pt idx="3">
                  <c:v>0.7</c:v>
                </c:pt>
                <c:pt idx="4">
                  <c:v>0.73684210526315785</c:v>
                </c:pt>
                <c:pt idx="5">
                  <c:v>0.76470588235294112</c:v>
                </c:pt>
                <c:pt idx="6">
                  <c:v>0.68421052631578949</c:v>
                </c:pt>
              </c:numCache>
            </c:numRef>
          </c:val>
          <c:smooth val="0"/>
          <c:extLst xmlns:c16r2="http://schemas.microsoft.com/office/drawing/2015/06/chart">
            <c:ext xmlns:c16="http://schemas.microsoft.com/office/drawing/2014/chart" uri="{C3380CC4-5D6E-409C-BE32-E72D297353CC}">
              <c16:uniqueId val="{00000008-1FA7-C044-BDE4-8B6D93E91A07}"/>
            </c:ext>
          </c:extLst>
        </c:ser>
        <c:ser>
          <c:idx val="3"/>
          <c:order val="3"/>
          <c:tx>
            <c:strRef>
              <c:f>'Docen. proye invest'!$E$21</c:f>
              <c:strCache>
                <c:ptCount val="1"/>
                <c:pt idx="0">
                  <c:v>META</c:v>
                </c:pt>
              </c:strCache>
            </c:strRef>
          </c:tx>
          <c:spPr>
            <a:ln w="31750" cap="rnd">
              <a:solidFill>
                <a:schemeClr val="accent4"/>
              </a:solidFill>
              <a:round/>
            </a:ln>
            <a:effectLst>
              <a:outerShdw blurRad="40000" dist="23000" dir="5400000" rotWithShape="0">
                <a:srgbClr val="000000">
                  <a:alpha val="35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'Docen. proye invest'!$A$22:$A$28</c:f>
              <c:numCache>
                <c:formatCode>mmm\-yy</c:formatCode>
                <c:ptCount val="7"/>
                <c:pt idx="0">
                  <c:v>42370</c:v>
                </c:pt>
                <c:pt idx="1">
                  <c:v>42552</c:v>
                </c:pt>
                <c:pt idx="2">
                  <c:v>42736</c:v>
                </c:pt>
                <c:pt idx="3">
                  <c:v>42917</c:v>
                </c:pt>
                <c:pt idx="4">
                  <c:v>43101</c:v>
                </c:pt>
                <c:pt idx="5">
                  <c:v>43282</c:v>
                </c:pt>
                <c:pt idx="6">
                  <c:v>43466</c:v>
                </c:pt>
              </c:numCache>
            </c:numRef>
          </c:cat>
          <c:val>
            <c:numRef>
              <c:f>'Docen. proye invest'!$E$22:$E$28</c:f>
              <c:numCache>
                <c:formatCode>0%</c:formatCode>
                <c:ptCount val="7"/>
                <c:pt idx="0">
                  <c:v>0.7</c:v>
                </c:pt>
                <c:pt idx="1">
                  <c:v>0.7</c:v>
                </c:pt>
                <c:pt idx="2">
                  <c:v>0.7</c:v>
                </c:pt>
                <c:pt idx="3">
                  <c:v>0.7</c:v>
                </c:pt>
                <c:pt idx="4">
                  <c:v>0.7</c:v>
                </c:pt>
                <c:pt idx="5">
                  <c:v>0.7</c:v>
                </c:pt>
                <c:pt idx="6">
                  <c:v>0.7</c:v>
                </c:pt>
              </c:numCache>
            </c:numRef>
          </c:val>
          <c:smooth val="0"/>
          <c:extLst xmlns:c16r2="http://schemas.microsoft.com/office/drawing/2015/06/chart">
            <c:ext xmlns:c16="http://schemas.microsoft.com/office/drawing/2014/chart" uri="{C3380CC4-5D6E-409C-BE32-E72D297353CC}">
              <c16:uniqueId val="{0000000F-1FA7-C044-BDE4-8B6D93E91A07}"/>
            </c:ext>
          </c:extLst>
        </c:ser>
        <c:dLbls>
          <c:dLblPos val="ctr"/>
          <c:showLegendKey val="0"/>
          <c:showVal val="1"/>
          <c:showCatName val="0"/>
          <c:showSerName val="0"/>
          <c:showPercent val="0"/>
          <c:showBubbleSize val="0"/>
        </c:dLbls>
        <c:marker val="1"/>
        <c:smooth val="0"/>
        <c:axId val="123133952"/>
        <c:axId val="123135488"/>
      </c:lineChart>
      <c:dateAx>
        <c:axId val="123133952"/>
        <c:scaling>
          <c:orientation val="minMax"/>
        </c:scaling>
        <c:delete val="0"/>
        <c:axPos val="b"/>
        <c:numFmt formatCode="mmm\-yy"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3135488"/>
        <c:crosses val="autoZero"/>
        <c:auto val="1"/>
        <c:lblOffset val="100"/>
        <c:baseTimeUnit val="months"/>
      </c:dateAx>
      <c:valAx>
        <c:axId val="1231354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3133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bar"/>
        <c:grouping val="clustered"/>
        <c:varyColors val="0"/>
        <c:ser>
          <c:idx val="0"/>
          <c:order val="0"/>
          <c:tx>
            <c:strRef>
              <c:f>'Eficacia en la ejec. proy. inve'!$C$21</c:f>
              <c:strCache>
                <c:ptCount val="1"/>
                <c:pt idx="0">
                  <c:v>PROYECTOS
PRESENTADOS</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inve'!$B$23:$B$28</c:f>
              <c:strCache>
                <c:ptCount val="6"/>
                <c:pt idx="0">
                  <c:v>Semestre A/2016</c:v>
                </c:pt>
                <c:pt idx="1">
                  <c:v>Semestre B/2016</c:v>
                </c:pt>
                <c:pt idx="2">
                  <c:v>Semestre A/2017</c:v>
                </c:pt>
                <c:pt idx="3">
                  <c:v>Semestre B/2017</c:v>
                </c:pt>
                <c:pt idx="4">
                  <c:v>Semestre A/2018</c:v>
                </c:pt>
                <c:pt idx="5">
                  <c:v>Semestre B/2018</c:v>
                </c:pt>
              </c:strCache>
            </c:strRef>
          </c:cat>
          <c:val>
            <c:numRef>
              <c:f>'Eficacia en la ejec. proy. inve'!$C$23:$C$28</c:f>
              <c:numCache>
                <c:formatCode>General</c:formatCode>
                <c:ptCount val="6"/>
                <c:pt idx="0">
                  <c:v>4</c:v>
                </c:pt>
                <c:pt idx="1">
                  <c:v>6</c:v>
                </c:pt>
                <c:pt idx="2">
                  <c:v>5</c:v>
                </c:pt>
                <c:pt idx="3">
                  <c:v>7</c:v>
                </c:pt>
                <c:pt idx="4">
                  <c:v>7</c:v>
                </c:pt>
                <c:pt idx="5">
                  <c:v>7</c:v>
                </c:pt>
              </c:numCache>
            </c:numRef>
          </c:val>
          <c:extLst xmlns:c16r2="http://schemas.microsoft.com/office/drawing/2015/06/chart">
            <c:ext xmlns:c16="http://schemas.microsoft.com/office/drawing/2014/chart" uri="{C3380CC4-5D6E-409C-BE32-E72D297353CC}">
              <c16:uniqueId val="{00000000-2E5A-CA46-95F6-C390E9376B58}"/>
            </c:ext>
          </c:extLst>
        </c:ser>
        <c:ser>
          <c:idx val="1"/>
          <c:order val="1"/>
          <c:tx>
            <c:strRef>
              <c:f>'Eficacia en la ejec. proy. inve'!$D$21</c:f>
              <c:strCache>
                <c:ptCount val="1"/>
                <c:pt idx="0">
                  <c:v>PROYECTOS
ACTIVOS</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inve'!$B$23:$B$28</c:f>
              <c:strCache>
                <c:ptCount val="6"/>
                <c:pt idx="0">
                  <c:v>Semestre A/2016</c:v>
                </c:pt>
                <c:pt idx="1">
                  <c:v>Semestre B/2016</c:v>
                </c:pt>
                <c:pt idx="2">
                  <c:v>Semestre A/2017</c:v>
                </c:pt>
                <c:pt idx="3">
                  <c:v>Semestre B/2017</c:v>
                </c:pt>
                <c:pt idx="4">
                  <c:v>Semestre A/2018</c:v>
                </c:pt>
                <c:pt idx="5">
                  <c:v>Semestre B/2018</c:v>
                </c:pt>
              </c:strCache>
            </c:strRef>
          </c:cat>
          <c:val>
            <c:numRef>
              <c:f>'Eficacia en la ejec. proy. inve'!$D$23:$D$28</c:f>
              <c:numCache>
                <c:formatCode>General</c:formatCode>
                <c:ptCount val="6"/>
                <c:pt idx="0">
                  <c:v>3</c:v>
                </c:pt>
                <c:pt idx="1">
                  <c:v>6</c:v>
                </c:pt>
                <c:pt idx="2">
                  <c:v>5</c:v>
                </c:pt>
                <c:pt idx="3">
                  <c:v>7</c:v>
                </c:pt>
                <c:pt idx="4">
                  <c:v>7</c:v>
                </c:pt>
                <c:pt idx="5">
                  <c:v>7</c:v>
                </c:pt>
              </c:numCache>
            </c:numRef>
          </c:val>
          <c:extLst xmlns:c16r2="http://schemas.microsoft.com/office/drawing/2015/06/chart">
            <c:ext xmlns:c16="http://schemas.microsoft.com/office/drawing/2014/chart" uri="{C3380CC4-5D6E-409C-BE32-E72D297353CC}">
              <c16:uniqueId val="{00000001-2E5A-CA46-95F6-C390E9376B58}"/>
            </c:ext>
          </c:extLst>
        </c:ser>
        <c:ser>
          <c:idx val="2"/>
          <c:order val="2"/>
          <c:tx>
            <c:strRef>
              <c:f>'Eficacia en la ejec. proy. inve'!$E$21</c:f>
              <c:strCache>
                <c:ptCount val="1"/>
                <c:pt idx="0">
                  <c:v>EFICACIA EN LA EJECUCION DE 
PROYECTOS DE INVESTIGACION</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inve'!$B$23:$B$28</c:f>
              <c:strCache>
                <c:ptCount val="6"/>
                <c:pt idx="0">
                  <c:v>Semestre A/2016</c:v>
                </c:pt>
                <c:pt idx="1">
                  <c:v>Semestre B/2016</c:v>
                </c:pt>
                <c:pt idx="2">
                  <c:v>Semestre A/2017</c:v>
                </c:pt>
                <c:pt idx="3">
                  <c:v>Semestre B/2017</c:v>
                </c:pt>
                <c:pt idx="4">
                  <c:v>Semestre A/2018</c:v>
                </c:pt>
                <c:pt idx="5">
                  <c:v>Semestre B/2018</c:v>
                </c:pt>
              </c:strCache>
            </c:strRef>
          </c:cat>
          <c:val>
            <c:numRef>
              <c:f>'Eficacia en la ejec. proy. inve'!$E$23:$E$28</c:f>
              <c:numCache>
                <c:formatCode>0%</c:formatCode>
                <c:ptCount val="6"/>
                <c:pt idx="0">
                  <c:v>0.75</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2-2E5A-CA46-95F6-C390E9376B58}"/>
            </c:ext>
          </c:extLst>
        </c:ser>
        <c:ser>
          <c:idx val="3"/>
          <c:order val="3"/>
          <c:tx>
            <c:strRef>
              <c:f>'Eficacia en la ejec. proy. inve'!$F$21</c:f>
              <c:strCache>
                <c:ptCount val="1"/>
                <c:pt idx="0">
                  <c:v>META</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'Eficacia en la ejec. proy. inve'!$B$23:$B$28</c:f>
              <c:strCache>
                <c:ptCount val="6"/>
                <c:pt idx="0">
                  <c:v>Semestre A/2016</c:v>
                </c:pt>
                <c:pt idx="1">
                  <c:v>Semestre B/2016</c:v>
                </c:pt>
                <c:pt idx="2">
                  <c:v>Semestre A/2017</c:v>
                </c:pt>
                <c:pt idx="3">
                  <c:v>Semestre B/2017</c:v>
                </c:pt>
                <c:pt idx="4">
                  <c:v>Semestre A/2018</c:v>
                </c:pt>
                <c:pt idx="5">
                  <c:v>Semestre B/2018</c:v>
                </c:pt>
              </c:strCache>
            </c:strRef>
          </c:cat>
          <c:val>
            <c:numRef>
              <c:f>'Eficacia en la ejec. proy. inve'!$F$23:$F$28</c:f>
              <c:numCache>
                <c:formatCode>0%</c:formatCode>
                <c:ptCount val="6"/>
                <c:pt idx="0">
                  <c:v>1</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3-2E5A-CA46-95F6-C390E9376B58}"/>
            </c:ext>
          </c:extLst>
        </c:ser>
        <c:dLbls>
          <c:dLblPos val="inEnd"/>
          <c:showLegendKey val="0"/>
          <c:showVal val="1"/>
          <c:showCatName val="0"/>
          <c:showSerName val="0"/>
          <c:showPercent val="0"/>
          <c:showBubbleSize val="0"/>
        </c:dLbls>
        <c:gapWidth val="100"/>
        <c:axId val="123808000"/>
        <c:axId val="123817984"/>
      </c:barChart>
      <c:catAx>
        <c:axId val="12380800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3817984"/>
        <c:crosses val="autoZero"/>
        <c:auto val="1"/>
        <c:lblAlgn val="ctr"/>
        <c:lblOffset val="100"/>
        <c:noMultiLvlLbl val="0"/>
      </c:catAx>
      <c:valAx>
        <c:axId val="123817984"/>
        <c:scaling>
          <c:orientation val="minMax"/>
        </c:scaling>
        <c:delete val="0"/>
        <c:axPos val="b"/>
        <c:majorGridlines>
          <c:spPr>
            <a:ln w="9525" cap="flat" cmpd="sng" algn="ctr">
              <a:solidFill>
                <a:schemeClr val="tx2">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2380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tx>
            <c:strRef>
              <c:f>'Produccion académica'!$C$21</c:f>
              <c:strCache>
                <c:ptCount val="1"/>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'Produccion académica'!$B$22:$B$28</c:f>
              <c:strCache>
                <c:ptCount val="7"/>
                <c:pt idx="0">
                  <c:v>ene-16</c:v>
                </c:pt>
                <c:pt idx="1">
                  <c:v>jul-16</c:v>
                </c:pt>
                <c:pt idx="2">
                  <c:v>Enero 2017</c:v>
                </c:pt>
                <c:pt idx="3">
                  <c:v>jul-17</c:v>
                </c:pt>
                <c:pt idx="4">
                  <c:v>dic-17</c:v>
                </c:pt>
                <c:pt idx="5">
                  <c:v>jul-18</c:v>
                </c:pt>
                <c:pt idx="6">
                  <c:v>ene-19</c:v>
                </c:pt>
              </c:strCache>
            </c:strRef>
          </c:cat>
          <c:val>
            <c:numRef>
              <c:f>'Produccion académica'!$C$22:$C$28</c:f>
              <c:numCache>
                <c:formatCode>General</c:formatCode>
                <c:ptCount val="7"/>
              </c:numCache>
            </c:numRef>
          </c:val>
          <c:extLst xmlns:c16r2="http://schemas.microsoft.com/office/drawing/2015/06/chart">
            <c:ext xmlns:c16="http://schemas.microsoft.com/office/drawing/2014/chart" uri="{C3380CC4-5D6E-409C-BE32-E72D297353CC}">
              <c16:uniqueId val="{00000000-E239-2B44-BD42-8006ACA2F5EC}"/>
            </c:ext>
          </c:extLst>
        </c:ser>
        <c:ser>
          <c:idx val="1"/>
          <c:order val="1"/>
          <c:tx>
            <c:strRef>
              <c:f>'Produccion académica'!$D$21</c:f>
              <c:strCache>
                <c:ptCount val="1"/>
                <c:pt idx="0">
                  <c:v>PRODUCCION
 ACADEMICA</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'Produccion académica'!$B$22:$B$28</c:f>
              <c:strCache>
                <c:ptCount val="7"/>
                <c:pt idx="0">
                  <c:v>ene-16</c:v>
                </c:pt>
                <c:pt idx="1">
                  <c:v>jul-16</c:v>
                </c:pt>
                <c:pt idx="2">
                  <c:v>Enero 2017</c:v>
                </c:pt>
                <c:pt idx="3">
                  <c:v>jul-17</c:v>
                </c:pt>
                <c:pt idx="4">
                  <c:v>dic-17</c:v>
                </c:pt>
                <c:pt idx="5">
                  <c:v>jul-18</c:v>
                </c:pt>
                <c:pt idx="6">
                  <c:v>ene-19</c:v>
                </c:pt>
              </c:strCache>
            </c:strRef>
          </c:cat>
          <c:val>
            <c:numRef>
              <c:f>'Produccion académica'!$D$22:$D$28</c:f>
              <c:numCache>
                <c:formatCode>0%</c:formatCode>
                <c:ptCount val="7"/>
                <c:pt idx="0">
                  <c:v>0.15384615384615385</c:v>
                </c:pt>
                <c:pt idx="1">
                  <c:v>0.3</c:v>
                </c:pt>
                <c:pt idx="2">
                  <c:v>0.9</c:v>
                </c:pt>
                <c:pt idx="3">
                  <c:v>0.75</c:v>
                </c:pt>
                <c:pt idx="4">
                  <c:v>0.83333333333333337</c:v>
                </c:pt>
                <c:pt idx="5">
                  <c:v>0.76470588235294112</c:v>
                </c:pt>
                <c:pt idx="6">
                  <c:v>0.9</c:v>
                </c:pt>
              </c:numCache>
            </c:numRef>
          </c:val>
          <c:extLst xmlns:c16r2="http://schemas.microsoft.com/office/drawing/2015/06/chart">
            <c:ext xmlns:c16="http://schemas.microsoft.com/office/drawing/2014/chart" uri="{C3380CC4-5D6E-409C-BE32-E72D297353CC}">
              <c16:uniqueId val="{00000001-E239-2B44-BD42-8006ACA2F5EC}"/>
            </c:ext>
          </c:extLst>
        </c:ser>
        <c:ser>
          <c:idx val="2"/>
          <c:order val="2"/>
          <c:tx>
            <c:strRef>
              <c:f>'Produccion académica'!$E$21</c:f>
              <c:strCache>
                <c:ptCount val="1"/>
                <c:pt idx="0">
                  <c:v>META</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'Produccion académica'!$B$22:$B$28</c:f>
              <c:strCache>
                <c:ptCount val="7"/>
                <c:pt idx="0">
                  <c:v>ene-16</c:v>
                </c:pt>
                <c:pt idx="1">
                  <c:v>jul-16</c:v>
                </c:pt>
                <c:pt idx="2">
                  <c:v>Enero 2017</c:v>
                </c:pt>
                <c:pt idx="3">
                  <c:v>jul-17</c:v>
                </c:pt>
                <c:pt idx="4">
                  <c:v>dic-17</c:v>
                </c:pt>
                <c:pt idx="5">
                  <c:v>jul-18</c:v>
                </c:pt>
                <c:pt idx="6">
                  <c:v>ene-19</c:v>
                </c:pt>
              </c:strCache>
            </c:strRef>
          </c:cat>
          <c:val>
            <c:numRef>
              <c:f>'Produccion académica'!$E$22:$E$28</c:f>
              <c:numCache>
                <c:formatCode>0%</c:formatCode>
                <c:ptCount val="7"/>
                <c:pt idx="0">
                  <c:v>0.7</c:v>
                </c:pt>
                <c:pt idx="1">
                  <c:v>0.7</c:v>
                </c:pt>
                <c:pt idx="2">
                  <c:v>0.7</c:v>
                </c:pt>
                <c:pt idx="3">
                  <c:v>0.7</c:v>
                </c:pt>
                <c:pt idx="4">
                  <c:v>0.7</c:v>
                </c:pt>
                <c:pt idx="5">
                  <c:v>0.7</c:v>
                </c:pt>
                <c:pt idx="6">
                  <c:v>0.7</c:v>
                </c:pt>
              </c:numCache>
            </c:numRef>
          </c:val>
          <c:extLst xmlns:c16r2="http://schemas.microsoft.com/office/drawing/2015/06/chart">
            <c:ext xmlns:c16="http://schemas.microsoft.com/office/drawing/2014/chart" uri="{C3380CC4-5D6E-409C-BE32-E72D297353CC}">
              <c16:uniqueId val="{00000002-E239-2B44-BD42-8006ACA2F5EC}"/>
            </c:ext>
          </c:extLst>
        </c:ser>
        <c:dLbls>
          <c:showLegendKey val="0"/>
          <c:showVal val="1"/>
          <c:showCatName val="0"/>
          <c:showSerName val="0"/>
          <c:showPercent val="0"/>
          <c:showBubbleSize val="0"/>
        </c:dLbls>
        <c:gapWidth val="150"/>
        <c:shape val="box"/>
        <c:axId val="123888384"/>
        <c:axId val="123889920"/>
        <c:axId val="0"/>
      </c:bar3DChart>
      <c:catAx>
        <c:axId val="123888384"/>
        <c:scaling>
          <c:orientation val="minMax"/>
        </c:scaling>
        <c:delete val="0"/>
        <c:axPos val="l"/>
        <c:numFmt formatCode="General" sourceLinked="0"/>
        <c:majorTickMark val="none"/>
        <c:minorTickMark val="none"/>
        <c:tickLblPos val="nextTo"/>
        <c:crossAx val="123889920"/>
        <c:crosses val="autoZero"/>
        <c:auto val="1"/>
        <c:lblAlgn val="ctr"/>
        <c:lblOffset val="100"/>
        <c:noMultiLvlLbl val="1"/>
      </c:catAx>
      <c:valAx>
        <c:axId val="123889920"/>
        <c:scaling>
          <c:orientation val="minMax"/>
        </c:scaling>
        <c:delete val="1"/>
        <c:axPos val="b"/>
        <c:numFmt formatCode="General" sourceLinked="1"/>
        <c:majorTickMark val="none"/>
        <c:minorTickMark val="none"/>
        <c:tickLblPos val="nextTo"/>
        <c:crossAx val="123888384"/>
        <c:crosses val="autoZero"/>
        <c:crossBetween val="between"/>
      </c:valAx>
    </c:plotArea>
    <c:legend>
      <c:legendPos val="t"/>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'Partic.docente en invest.format'!$C$22:$C$28</c:f>
              <c:numCache>
                <c:formatCode>mmm\-yy</c:formatCode>
                <c:ptCount val="7"/>
                <c:pt idx="0">
                  <c:v>42370</c:v>
                </c:pt>
                <c:pt idx="1">
                  <c:v>42552</c:v>
                </c:pt>
                <c:pt idx="2">
                  <c:v>42736</c:v>
                </c:pt>
                <c:pt idx="3">
                  <c:v>42917</c:v>
                </c:pt>
                <c:pt idx="4">
                  <c:v>43101</c:v>
                </c:pt>
                <c:pt idx="5">
                  <c:v>43282</c:v>
                </c:pt>
                <c:pt idx="6">
                  <c:v>43466</c:v>
                </c:pt>
              </c:numCache>
            </c:numRef>
          </c:cat>
          <c:val>
            <c:numRef>
              <c:f>'Partic.docente en invest.format'!$D$22:$D$28</c:f>
              <c:numCache>
                <c:formatCode>0%</c:formatCode>
                <c:ptCount val="7"/>
                <c:pt idx="0">
                  <c:v>0.73684210526315785</c:v>
                </c:pt>
                <c:pt idx="1">
                  <c:v>0.73333333333333328</c:v>
                </c:pt>
                <c:pt idx="2">
                  <c:v>0.7857142857142857</c:v>
                </c:pt>
                <c:pt idx="3">
                  <c:v>0.76470588235294112</c:v>
                </c:pt>
                <c:pt idx="4">
                  <c:v>0.8666666666666667</c:v>
                </c:pt>
                <c:pt idx="5">
                  <c:v>0.68421052631578949</c:v>
                </c:pt>
                <c:pt idx="6">
                  <c:v>0.8</c:v>
                </c:pt>
              </c:numCache>
            </c:numRef>
          </c:val>
          <c:smooth val="0"/>
          <c:extLst xmlns:c16r2="http://schemas.microsoft.com/office/drawing/2015/06/chart">
            <c:ext xmlns:c16="http://schemas.microsoft.com/office/drawing/2014/chart" uri="{C3380CC4-5D6E-409C-BE32-E72D297353CC}">
              <c16:uniqueId val="{00000000-8852-044B-AB25-3DEBB675F50D}"/>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'Partic.docente en invest.format'!$C$22:$C$28</c:f>
              <c:numCache>
                <c:formatCode>mmm\-yy</c:formatCode>
                <c:ptCount val="7"/>
                <c:pt idx="0">
                  <c:v>42370</c:v>
                </c:pt>
                <c:pt idx="1">
                  <c:v>42552</c:v>
                </c:pt>
                <c:pt idx="2">
                  <c:v>42736</c:v>
                </c:pt>
                <c:pt idx="3">
                  <c:v>42917</c:v>
                </c:pt>
                <c:pt idx="4">
                  <c:v>43101</c:v>
                </c:pt>
                <c:pt idx="5">
                  <c:v>43282</c:v>
                </c:pt>
                <c:pt idx="6">
                  <c:v>43466</c:v>
                </c:pt>
              </c:numCache>
            </c:numRef>
          </c:cat>
          <c:val>
            <c:numRef>
              <c:f>'Partic.docente en invest.format'!$E$22:$E$28</c:f>
              <c:numCache>
                <c:formatCode>0%</c:formatCode>
                <c:ptCount val="7"/>
                <c:pt idx="0">
                  <c:v>0.7</c:v>
                </c:pt>
                <c:pt idx="1">
                  <c:v>0.7</c:v>
                </c:pt>
                <c:pt idx="2">
                  <c:v>0.7</c:v>
                </c:pt>
                <c:pt idx="3">
                  <c:v>0.7</c:v>
                </c:pt>
                <c:pt idx="4">
                  <c:v>0.7</c:v>
                </c:pt>
                <c:pt idx="5">
                  <c:v>0.7</c:v>
                </c:pt>
                <c:pt idx="6">
                  <c:v>0.7</c:v>
                </c:pt>
              </c:numCache>
            </c:numRef>
          </c:val>
          <c:smooth val="0"/>
          <c:extLst xmlns:c16r2="http://schemas.microsoft.com/office/drawing/2015/06/chart">
            <c:ext xmlns:c16="http://schemas.microsoft.com/office/drawing/2014/chart" uri="{C3380CC4-5D6E-409C-BE32-E72D297353CC}">
              <c16:uniqueId val="{00000001-8852-044B-AB25-3DEBB675F50D}"/>
            </c:ext>
          </c:extLst>
        </c:ser>
        <c:dLbls>
          <c:showLegendKey val="0"/>
          <c:showVal val="0"/>
          <c:showCatName val="0"/>
          <c:showSerName val="0"/>
          <c:showPercent val="0"/>
          <c:showBubbleSize val="0"/>
        </c:dLbls>
        <c:marker val="1"/>
        <c:smooth val="0"/>
        <c:axId val="123957632"/>
        <c:axId val="123959552"/>
      </c:lineChart>
      <c:dateAx>
        <c:axId val="1239576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959552"/>
        <c:crosses val="autoZero"/>
        <c:auto val="1"/>
        <c:lblOffset val="100"/>
        <c:baseTimeUnit val="months"/>
      </c:dateAx>
      <c:valAx>
        <c:axId val="123959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3957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CCI INVESTIGACION'!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CCI INVESTIGACION 2019'!A1"/></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CCI INVESTIGACION 2019'!A1"/></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CCI INVESTIGACION 2019'!A1"/></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CCI INVESTIGACION 2019'!A1"/></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CCI INVESTIGACION'!A1"/></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CCI INVESTIGACION'!A1"/></Relationships>
</file>

<file path=xl/drawings/_rels/drawing9.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CCI INVESTIGACION'!A1"/></Relationships>
</file>

<file path=xl/drawings/drawing1.xml><?xml version="1.0" encoding="utf-8"?>
<xdr:wsDr xmlns:xdr="http://schemas.openxmlformats.org/drawingml/2006/spreadsheetDrawing" xmlns:a="http://schemas.openxmlformats.org/drawingml/2006/main">
  <xdr:twoCellAnchor>
    <xdr:from>
      <xdr:col>2</xdr:col>
      <xdr:colOff>1</xdr:colOff>
      <xdr:row>0</xdr:row>
      <xdr:rowOff>0</xdr:rowOff>
    </xdr:from>
    <xdr:to>
      <xdr:col>2</xdr:col>
      <xdr:colOff>9525</xdr:colOff>
      <xdr:row>6</xdr:row>
      <xdr:rowOff>0</xdr:rowOff>
    </xdr:to>
    <xdr:cxnSp macro="">
      <xdr:nvCxnSpPr>
        <xdr:cNvPr id="2" name="1 Conector recto">
          <a:extLst>
            <a:ext uri="{FF2B5EF4-FFF2-40B4-BE49-F238E27FC236}">
              <a16:creationId xmlns="" xmlns:a16="http://schemas.microsoft.com/office/drawing/2014/main" id="{00000000-0008-0000-0000-000002000000}"/>
            </a:ext>
          </a:extLst>
        </xdr:cNvPr>
        <xdr:cNvCxnSpPr/>
      </xdr:nvCxnSpPr>
      <xdr:spPr>
        <a:xfrm>
          <a:off x="2905126" y="0"/>
          <a:ext cx="9524" cy="12001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0</xdr:row>
      <xdr:rowOff>29308</xdr:rowOff>
    </xdr:from>
    <xdr:to>
      <xdr:col>2</xdr:col>
      <xdr:colOff>8211</xdr:colOff>
      <xdr:row>5</xdr:row>
      <xdr:rowOff>162431</xdr:rowOff>
    </xdr:to>
    <xdr:cxnSp macro="">
      <xdr:nvCxnSpPr>
        <xdr:cNvPr id="3" name="2 Conector recto">
          <a:extLst>
            <a:ext uri="{FF2B5EF4-FFF2-40B4-BE49-F238E27FC236}">
              <a16:creationId xmlns="" xmlns:a16="http://schemas.microsoft.com/office/drawing/2014/main" id="{00000000-0008-0000-0000-000003000000}"/>
            </a:ext>
          </a:extLst>
        </xdr:cNvPr>
        <xdr:cNvCxnSpPr/>
      </xdr:nvCxnSpPr>
      <xdr:spPr>
        <a:xfrm>
          <a:off x="2905125" y="29308"/>
          <a:ext cx="8211" cy="113324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933450</xdr:colOff>
      <xdr:row>0</xdr:row>
      <xdr:rowOff>161925</xdr:rowOff>
    </xdr:from>
    <xdr:to>
      <xdr:col>0</xdr:col>
      <xdr:colOff>1695450</xdr:colOff>
      <xdr:row>5</xdr:row>
      <xdr:rowOff>85725</xdr:rowOff>
    </xdr:to>
    <xdr:pic>
      <xdr:nvPicPr>
        <xdr:cNvPr id="4" name="3 Imagen" descr="LOGO EDITABLE-01.png">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61925"/>
          <a:ext cx="762000" cy="9239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809625</xdr:colOff>
      <xdr:row>2</xdr:row>
      <xdr:rowOff>9525</xdr:rowOff>
    </xdr:from>
    <xdr:to>
      <xdr:col>6</xdr:col>
      <xdr:colOff>209550</xdr:colOff>
      <xdr:row>4</xdr:row>
      <xdr:rowOff>112384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7724775" y="247650"/>
          <a:ext cx="657225" cy="455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2</xdr:col>
      <xdr:colOff>66261</xdr:colOff>
      <xdr:row>29</xdr:row>
      <xdr:rowOff>139975</xdr:rowOff>
    </xdr:from>
    <xdr:to>
      <xdr:col>5</xdr:col>
      <xdr:colOff>231913</xdr:colOff>
      <xdr:row>30</xdr:row>
      <xdr:rowOff>2700958</xdr:rowOff>
    </xdr:to>
    <xdr:graphicFrame macro="">
      <xdr:nvGraphicFramePr>
        <xdr:cNvPr id="5" name="Gráfico 4">
          <a:extLst>
            <a:ext uri="{FF2B5EF4-FFF2-40B4-BE49-F238E27FC236}">
              <a16:creationId xmlns=""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xdr:colOff>
      <xdr:row>1</xdr:row>
      <xdr:rowOff>85725</xdr:rowOff>
    </xdr:from>
    <xdr:to>
      <xdr:col>6</xdr:col>
      <xdr:colOff>626239</xdr:colOff>
      <xdr:row>4</xdr:row>
      <xdr:rowOff>93334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7429500" y="266700"/>
          <a:ext cx="588139" cy="550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0</xdr:col>
      <xdr:colOff>0</xdr:colOff>
      <xdr:row>25</xdr:row>
      <xdr:rowOff>79561</xdr:rowOff>
    </xdr:from>
    <xdr:to>
      <xdr:col>6</xdr:col>
      <xdr:colOff>806824</xdr:colOff>
      <xdr:row>25</xdr:row>
      <xdr:rowOff>3597089</xdr:rowOff>
    </xdr:to>
    <xdr:graphicFrame macro="">
      <xdr:nvGraphicFramePr>
        <xdr:cNvPr id="3" name="Gráfico 5">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428625</xdr:colOff>
      <xdr:row>1</xdr:row>
      <xdr:rowOff>0</xdr:rowOff>
    </xdr:from>
    <xdr:to>
      <xdr:col>6</xdr:col>
      <xdr:colOff>1016764</xdr:colOff>
      <xdr:row>3</xdr:row>
      <xdr:rowOff>112384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8401050" y="180975"/>
          <a:ext cx="588139" cy="474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1</xdr:col>
      <xdr:colOff>914400</xdr:colOff>
      <xdr:row>24</xdr:row>
      <xdr:rowOff>85726</xdr:rowOff>
    </xdr:from>
    <xdr:to>
      <xdr:col>6</xdr:col>
      <xdr:colOff>1371600</xdr:colOff>
      <xdr:row>25</xdr:row>
      <xdr:rowOff>3381375</xdr:rowOff>
    </xdr:to>
    <xdr:graphicFrame macro="">
      <xdr:nvGraphicFramePr>
        <xdr:cNvPr id="3" name="Gráfico 3">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609600</xdr:colOff>
      <xdr:row>1</xdr:row>
      <xdr:rowOff>114300</xdr:rowOff>
    </xdr:from>
    <xdr:to>
      <xdr:col>6</xdr:col>
      <xdr:colOff>435739</xdr:colOff>
      <xdr:row>4</xdr:row>
      <xdr:rowOff>17134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5886450" y="295275"/>
          <a:ext cx="550039" cy="44575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0</xdr:col>
      <xdr:colOff>327353</xdr:colOff>
      <xdr:row>24</xdr:row>
      <xdr:rowOff>142546</xdr:rowOff>
    </xdr:from>
    <xdr:to>
      <xdr:col>6</xdr:col>
      <xdr:colOff>676275</xdr:colOff>
      <xdr:row>25</xdr:row>
      <xdr:rowOff>3667125</xdr:rowOff>
    </xdr:to>
    <xdr:graphicFrame macro="">
      <xdr:nvGraphicFramePr>
        <xdr:cNvPr id="3" name="Gráfico 3">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809625</xdr:colOff>
      <xdr:row>2</xdr:row>
      <xdr:rowOff>9525</xdr:rowOff>
    </xdr:from>
    <xdr:to>
      <xdr:col>6</xdr:col>
      <xdr:colOff>209550</xdr:colOff>
      <xdr:row>4</xdr:row>
      <xdr:rowOff>112384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724775" y="247650"/>
          <a:ext cx="657225" cy="455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2</xdr:col>
      <xdr:colOff>66261</xdr:colOff>
      <xdr:row>24</xdr:row>
      <xdr:rowOff>139975</xdr:rowOff>
    </xdr:from>
    <xdr:to>
      <xdr:col>5</xdr:col>
      <xdr:colOff>231913</xdr:colOff>
      <xdr:row>25</xdr:row>
      <xdr:rowOff>2700958</xdr:rowOff>
    </xdr:to>
    <xdr:graphicFrame macro="">
      <xdr:nvGraphicFramePr>
        <xdr:cNvPr id="3" name="Gráfico 4">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xdr:colOff>
      <xdr:row>0</xdr:row>
      <xdr:rowOff>0</xdr:rowOff>
    </xdr:from>
    <xdr:to>
      <xdr:col>2</xdr:col>
      <xdr:colOff>9525</xdr:colOff>
      <xdr:row>6</xdr:row>
      <xdr:rowOff>0</xdr:rowOff>
    </xdr:to>
    <xdr:cxnSp macro="">
      <xdr:nvCxnSpPr>
        <xdr:cNvPr id="3" name="2 Conector recto">
          <a:extLst>
            <a:ext uri="{FF2B5EF4-FFF2-40B4-BE49-F238E27FC236}">
              <a16:creationId xmlns="" xmlns:a16="http://schemas.microsoft.com/office/drawing/2014/main" id="{00000000-0008-0000-0500-000003000000}"/>
            </a:ext>
          </a:extLst>
        </xdr:cNvPr>
        <xdr:cNvCxnSpPr/>
      </xdr:nvCxnSpPr>
      <xdr:spPr>
        <a:xfrm>
          <a:off x="1828801" y="0"/>
          <a:ext cx="9524" cy="12001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0</xdr:row>
      <xdr:rowOff>29308</xdr:rowOff>
    </xdr:from>
    <xdr:to>
      <xdr:col>2</xdr:col>
      <xdr:colOff>8211</xdr:colOff>
      <xdr:row>5</xdr:row>
      <xdr:rowOff>162431</xdr:rowOff>
    </xdr:to>
    <xdr:cxnSp macro="">
      <xdr:nvCxnSpPr>
        <xdr:cNvPr id="4" name="3 Conector recto">
          <a:extLst>
            <a:ext uri="{FF2B5EF4-FFF2-40B4-BE49-F238E27FC236}">
              <a16:creationId xmlns="" xmlns:a16="http://schemas.microsoft.com/office/drawing/2014/main" id="{00000000-0008-0000-0500-000004000000}"/>
            </a:ext>
          </a:extLst>
        </xdr:cNvPr>
        <xdr:cNvCxnSpPr/>
      </xdr:nvCxnSpPr>
      <xdr:spPr>
        <a:xfrm>
          <a:off x="1828800" y="29308"/>
          <a:ext cx="8211" cy="113324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933450</xdr:colOff>
      <xdr:row>0</xdr:row>
      <xdr:rowOff>161925</xdr:rowOff>
    </xdr:from>
    <xdr:to>
      <xdr:col>0</xdr:col>
      <xdr:colOff>1695450</xdr:colOff>
      <xdr:row>5</xdr:row>
      <xdr:rowOff>85725</xdr:rowOff>
    </xdr:to>
    <xdr:pic>
      <xdr:nvPicPr>
        <xdr:cNvPr id="6" name="5 Imagen" descr="LOGO EDITABLE-01.png">
          <a:extLst>
            <a:ext uri="{FF2B5EF4-FFF2-40B4-BE49-F238E27FC236}">
              <a16:creationId xmlns="" xmlns:a16="http://schemas.microsoft.com/office/drawing/2014/main" id="{00000000-0008-0000-05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161925"/>
          <a:ext cx="762000" cy="923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38100</xdr:colOff>
      <xdr:row>1</xdr:row>
      <xdr:rowOff>85725</xdr:rowOff>
    </xdr:from>
    <xdr:to>
      <xdr:col>6</xdr:col>
      <xdr:colOff>626239</xdr:colOff>
      <xdr:row>4</xdr:row>
      <xdr:rowOff>93334</xdr:rowOff>
    </xdr:to>
    <xdr:sp macro="" textlink="" fLocksText="0">
      <xdr:nvSpPr>
        <xdr:cNvPr id="3" name="2 Flecha izquierda">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7505700" y="266700"/>
          <a:ext cx="588139" cy="550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0</xdr:col>
      <xdr:colOff>0</xdr:colOff>
      <xdr:row>30</xdr:row>
      <xdr:rowOff>79561</xdr:rowOff>
    </xdr:from>
    <xdr:to>
      <xdr:col>6</xdr:col>
      <xdr:colOff>806824</xdr:colOff>
      <xdr:row>30</xdr:row>
      <xdr:rowOff>3597089</xdr:rowOff>
    </xdr:to>
    <xdr:graphicFrame macro="">
      <xdr:nvGraphicFramePr>
        <xdr:cNvPr id="6" name="Gráfico 5">
          <a:extLst>
            <a:ext uri="{FF2B5EF4-FFF2-40B4-BE49-F238E27FC236}">
              <a16:creationId xmlns=""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428625</xdr:colOff>
      <xdr:row>1</xdr:row>
      <xdr:rowOff>0</xdr:rowOff>
    </xdr:from>
    <xdr:to>
      <xdr:col>6</xdr:col>
      <xdr:colOff>1016764</xdr:colOff>
      <xdr:row>3</xdr:row>
      <xdr:rowOff>112384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7124700" y="190500"/>
          <a:ext cx="588139" cy="4933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1</xdr:col>
      <xdr:colOff>914400</xdr:colOff>
      <xdr:row>29</xdr:row>
      <xdr:rowOff>85726</xdr:rowOff>
    </xdr:from>
    <xdr:to>
      <xdr:col>6</xdr:col>
      <xdr:colOff>1371600</xdr:colOff>
      <xdr:row>30</xdr:row>
      <xdr:rowOff>3381375</xdr:rowOff>
    </xdr:to>
    <xdr:graphicFrame macro="">
      <xdr:nvGraphicFramePr>
        <xdr:cNvPr id="4" name="Gráfico 3">
          <a:extLst>
            <a:ext uri="{FF2B5EF4-FFF2-40B4-BE49-F238E27FC236}">
              <a16:creationId xmlns=""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609600</xdr:colOff>
      <xdr:row>1</xdr:row>
      <xdr:rowOff>114300</xdr:rowOff>
    </xdr:from>
    <xdr:to>
      <xdr:col>6</xdr:col>
      <xdr:colOff>435739</xdr:colOff>
      <xdr:row>4</xdr:row>
      <xdr:rowOff>17134</xdr:rowOff>
    </xdr:to>
    <xdr:sp macro="" textlink="" fLocksText="0">
      <xdr:nvSpPr>
        <xdr:cNvPr id="2" name="1 Flecha izquierda">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4876800" y="304800"/>
          <a:ext cx="588139" cy="474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CO" sz="1200" b="1"/>
            <a:t>CCI</a:t>
          </a:r>
        </a:p>
      </xdr:txBody>
    </xdr:sp>
    <xdr:clientData/>
  </xdr:twoCellAnchor>
  <xdr:twoCellAnchor>
    <xdr:from>
      <xdr:col>0</xdr:col>
      <xdr:colOff>327353</xdr:colOff>
      <xdr:row>29</xdr:row>
      <xdr:rowOff>142546</xdr:rowOff>
    </xdr:from>
    <xdr:to>
      <xdr:col>6</xdr:col>
      <xdr:colOff>676275</xdr:colOff>
      <xdr:row>30</xdr:row>
      <xdr:rowOff>3667125</xdr:rowOff>
    </xdr:to>
    <xdr:graphicFrame macro="">
      <xdr:nvGraphicFramePr>
        <xdr:cNvPr id="4" name="Gráfico 3">
          <a:extLst>
            <a:ext uri="{FF2B5EF4-FFF2-40B4-BE49-F238E27FC236}">
              <a16:creationId xmlns=""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13"/>
  <sheetViews>
    <sheetView tabSelected="1" zoomScale="110" zoomScaleNormal="110" workbookViewId="0">
      <selection activeCell="N13" sqref="N13"/>
    </sheetView>
  </sheetViews>
  <sheetFormatPr baseColWidth="10" defaultColWidth="10.85546875" defaultRowHeight="12.75"/>
  <cols>
    <col min="1" max="1" width="26.42578125" style="1" customWidth="1"/>
    <col min="2" max="2" width="17.140625" style="1" customWidth="1"/>
    <col min="3" max="3" width="48.7109375" style="1" customWidth="1"/>
    <col min="4" max="4" width="31" style="1" customWidth="1"/>
    <col min="5" max="5" width="17" style="1" customWidth="1"/>
    <col min="6" max="6" width="15.140625" style="1" customWidth="1"/>
    <col min="7" max="16384" width="10.85546875" style="1"/>
  </cols>
  <sheetData>
    <row r="1" spans="1:19" s="3" customFormat="1" ht="15.95" customHeight="1">
      <c r="A1" s="256"/>
      <c r="B1" s="257"/>
      <c r="C1" s="260" t="s">
        <v>43</v>
      </c>
      <c r="D1" s="260"/>
      <c r="E1" s="260"/>
      <c r="F1" s="260"/>
      <c r="G1" s="260"/>
      <c r="H1" s="227"/>
      <c r="I1" s="227"/>
      <c r="J1" s="227"/>
      <c r="K1" s="227"/>
      <c r="L1" s="227"/>
      <c r="M1" s="227"/>
      <c r="N1" s="227"/>
      <c r="O1" s="227"/>
      <c r="P1" s="227"/>
      <c r="Q1" s="227"/>
      <c r="R1" s="227"/>
      <c r="S1" s="227"/>
    </row>
    <row r="2" spans="1:19" s="3" customFormat="1" ht="15.95" customHeight="1">
      <c r="A2" s="256"/>
      <c r="B2" s="257"/>
      <c r="C2" s="260" t="s">
        <v>44</v>
      </c>
      <c r="D2" s="260"/>
      <c r="E2" s="260"/>
      <c r="F2" s="260"/>
      <c r="G2" s="260"/>
      <c r="H2" s="227"/>
      <c r="I2" s="227"/>
      <c r="J2" s="227"/>
      <c r="K2" s="227"/>
      <c r="L2" s="227"/>
      <c r="M2" s="227"/>
      <c r="N2" s="227"/>
      <c r="O2" s="227"/>
      <c r="P2" s="227"/>
      <c r="Q2" s="227"/>
      <c r="R2" s="227"/>
      <c r="S2" s="227"/>
    </row>
    <row r="3" spans="1:19" s="3" customFormat="1" ht="15.95" customHeight="1">
      <c r="A3" s="256"/>
      <c r="B3" s="257"/>
      <c r="C3" s="4"/>
      <c r="D3" s="5"/>
      <c r="E3" s="6"/>
      <c r="F3" s="6"/>
      <c r="G3" s="6"/>
      <c r="H3" s="227"/>
      <c r="I3" s="227"/>
      <c r="J3" s="227"/>
      <c r="K3" s="227"/>
      <c r="L3" s="227"/>
      <c r="M3" s="227"/>
      <c r="N3" s="227"/>
      <c r="O3" s="227"/>
      <c r="P3" s="227"/>
      <c r="Q3" s="227"/>
      <c r="R3" s="227"/>
      <c r="S3" s="227"/>
    </row>
    <row r="4" spans="1:19" s="3" customFormat="1" ht="15.95" customHeight="1">
      <c r="A4" s="256"/>
      <c r="B4" s="257"/>
      <c r="C4" s="260" t="s">
        <v>45</v>
      </c>
      <c r="D4" s="260"/>
      <c r="E4" s="260"/>
      <c r="F4" s="260"/>
      <c r="G4" s="260"/>
      <c r="H4" s="227"/>
      <c r="I4" s="227"/>
      <c r="J4" s="227"/>
      <c r="K4" s="227"/>
      <c r="L4" s="227"/>
      <c r="M4" s="227"/>
      <c r="N4" s="227"/>
      <c r="O4" s="227"/>
      <c r="P4" s="227"/>
      <c r="Q4" s="227"/>
      <c r="R4" s="227"/>
      <c r="S4" s="227"/>
    </row>
    <row r="5" spans="1:19" s="3" customFormat="1" ht="15.95" customHeight="1">
      <c r="A5" s="256"/>
      <c r="B5" s="257"/>
      <c r="C5" s="260" t="s">
        <v>46</v>
      </c>
      <c r="D5" s="260"/>
      <c r="E5" s="260"/>
      <c r="F5" s="260"/>
      <c r="G5" s="260"/>
      <c r="H5" s="227"/>
      <c r="I5" s="227"/>
      <c r="J5" s="227"/>
      <c r="K5" s="227"/>
      <c r="L5" s="227"/>
      <c r="M5" s="227"/>
      <c r="N5" s="227"/>
      <c r="O5" s="227"/>
      <c r="P5" s="227"/>
      <c r="Q5" s="227"/>
      <c r="R5" s="227"/>
      <c r="S5" s="227"/>
    </row>
    <row r="6" spans="1:19" s="3" customFormat="1" ht="15.95" customHeight="1">
      <c r="A6" s="258"/>
      <c r="B6" s="259"/>
      <c r="C6" s="260" t="s">
        <v>47</v>
      </c>
      <c r="D6" s="260"/>
      <c r="E6" s="260"/>
      <c r="F6" s="260"/>
      <c r="G6" s="260"/>
      <c r="H6" s="227"/>
      <c r="I6" s="227"/>
      <c r="J6" s="227"/>
      <c r="K6" s="227"/>
      <c r="L6" s="227"/>
      <c r="M6" s="227"/>
      <c r="N6" s="227"/>
      <c r="O6" s="227"/>
      <c r="P6" s="227"/>
      <c r="Q6" s="227"/>
      <c r="R6" s="227"/>
      <c r="S6" s="227"/>
    </row>
    <row r="7" spans="1:19" s="15" customFormat="1" ht="32.1" customHeight="1">
      <c r="A7" s="252" t="s">
        <v>48</v>
      </c>
      <c r="B7" s="252" t="s">
        <v>49</v>
      </c>
      <c r="C7" s="251" t="s">
        <v>50</v>
      </c>
      <c r="D7" s="251" t="s">
        <v>51</v>
      </c>
      <c r="E7" s="251" t="s">
        <v>52</v>
      </c>
      <c r="F7" s="251" t="s">
        <v>53</v>
      </c>
      <c r="G7" s="251" t="s">
        <v>0</v>
      </c>
      <c r="H7" s="252" t="s">
        <v>330</v>
      </c>
      <c r="I7" s="252"/>
      <c r="J7" s="252"/>
      <c r="K7" s="252"/>
      <c r="L7" s="252"/>
      <c r="M7" s="252"/>
      <c r="N7" s="252"/>
      <c r="O7" s="252"/>
      <c r="P7" s="252"/>
      <c r="Q7" s="252"/>
      <c r="R7" s="252"/>
      <c r="S7" s="252"/>
    </row>
    <row r="8" spans="1:19" s="15" customFormat="1" ht="32.1" customHeight="1">
      <c r="A8" s="252"/>
      <c r="B8" s="252"/>
      <c r="C8" s="252"/>
      <c r="D8" s="252"/>
      <c r="E8" s="252"/>
      <c r="F8" s="252"/>
      <c r="G8" s="252"/>
      <c r="H8" s="228" t="s">
        <v>54</v>
      </c>
      <c r="I8" s="228" t="s">
        <v>55</v>
      </c>
      <c r="J8" s="228" t="s">
        <v>56</v>
      </c>
      <c r="K8" s="228" t="s">
        <v>57</v>
      </c>
      <c r="L8" s="228" t="s">
        <v>58</v>
      </c>
      <c r="M8" s="228" t="s">
        <v>59</v>
      </c>
      <c r="N8" s="228" t="s">
        <v>60</v>
      </c>
      <c r="O8" s="228" t="s">
        <v>61</v>
      </c>
      <c r="P8" s="228" t="s">
        <v>62</v>
      </c>
      <c r="Q8" s="228" t="s">
        <v>63</v>
      </c>
      <c r="R8" s="228" t="s">
        <v>64</v>
      </c>
      <c r="S8" s="228" t="s">
        <v>65</v>
      </c>
    </row>
    <row r="9" spans="1:19" s="15" customFormat="1" ht="128.25" customHeight="1">
      <c r="A9" s="253" t="s">
        <v>2</v>
      </c>
      <c r="B9" s="8"/>
      <c r="C9" s="16" t="s">
        <v>3</v>
      </c>
      <c r="D9" s="9" t="s">
        <v>243</v>
      </c>
      <c r="E9" s="10" t="s">
        <v>4</v>
      </c>
      <c r="F9" s="9" t="s">
        <v>104</v>
      </c>
      <c r="G9" s="11">
        <v>0.7</v>
      </c>
      <c r="H9" s="12">
        <f>'Docen. proye invest 2019'!D22</f>
        <v>0.61111111111111116</v>
      </c>
      <c r="I9" s="13"/>
      <c r="J9" s="13"/>
      <c r="K9" s="13"/>
      <c r="L9" s="13"/>
      <c r="M9" s="13"/>
      <c r="N9" s="12">
        <f>'Docen. proye invest 2019'!D23</f>
        <v>0.52631578947368418</v>
      </c>
      <c r="O9" s="14"/>
      <c r="P9" s="14"/>
      <c r="Q9" s="14"/>
      <c r="R9" s="14"/>
      <c r="S9" s="14"/>
    </row>
    <row r="10" spans="1:19" s="15" customFormat="1" ht="95.25" customHeight="1">
      <c r="A10" s="254"/>
      <c r="B10" s="8"/>
      <c r="C10" s="17" t="s">
        <v>6</v>
      </c>
      <c r="D10" s="9" t="s">
        <v>135</v>
      </c>
      <c r="E10" s="10" t="s">
        <v>144</v>
      </c>
      <c r="F10" s="9" t="s">
        <v>104</v>
      </c>
      <c r="G10" s="11">
        <v>1</v>
      </c>
      <c r="H10" s="12">
        <f>'Eficacia en la ejec. proy. 2019'!E22</f>
        <v>1</v>
      </c>
      <c r="I10" s="14"/>
      <c r="J10" s="14"/>
      <c r="K10" s="14"/>
      <c r="L10" s="14"/>
      <c r="M10" s="14"/>
      <c r="N10" s="12">
        <f>'Eficacia en la ejec. proy. 2019'!E23</f>
        <v>1</v>
      </c>
      <c r="O10" s="14"/>
      <c r="P10" s="14"/>
      <c r="Q10" s="14"/>
      <c r="R10" s="14"/>
      <c r="S10" s="14"/>
    </row>
    <row r="11" spans="1:19" s="15" customFormat="1" ht="150.75" customHeight="1">
      <c r="A11" s="254"/>
      <c r="B11" s="8"/>
      <c r="C11" s="16" t="s">
        <v>7</v>
      </c>
      <c r="D11" s="9" t="s">
        <v>216</v>
      </c>
      <c r="E11" s="10" t="s">
        <v>109</v>
      </c>
      <c r="F11" s="9" t="s">
        <v>104</v>
      </c>
      <c r="G11" s="11">
        <v>0.7</v>
      </c>
      <c r="H11" s="12">
        <f>'Produccion académica 2019'!D22</f>
        <v>0.9</v>
      </c>
      <c r="I11" s="14"/>
      <c r="J11" s="14"/>
      <c r="K11" s="14"/>
      <c r="L11" s="14"/>
      <c r="M11" s="14"/>
      <c r="N11" s="12">
        <f>'Produccion académica 2019'!D23</f>
        <v>0.8</v>
      </c>
      <c r="O11" s="14"/>
      <c r="P11" s="14"/>
      <c r="Q11" s="14"/>
      <c r="R11" s="14"/>
      <c r="S11" s="14"/>
    </row>
    <row r="12" spans="1:19" s="15" customFormat="1" ht="135" customHeight="1">
      <c r="A12" s="255"/>
      <c r="B12" s="8"/>
      <c r="C12" s="16" t="s">
        <v>8</v>
      </c>
      <c r="D12" s="9" t="s">
        <v>242</v>
      </c>
      <c r="E12" s="10" t="s">
        <v>181</v>
      </c>
      <c r="F12" s="9" t="s">
        <v>5</v>
      </c>
      <c r="G12" s="11">
        <v>0.7</v>
      </c>
      <c r="H12" s="12">
        <f>'Partic.docen. en invest.for2019'!D22</f>
        <v>0.8</v>
      </c>
      <c r="I12" s="14"/>
      <c r="J12" s="14"/>
      <c r="K12" s="14"/>
      <c r="L12" s="14"/>
      <c r="M12" s="14"/>
      <c r="N12" s="12">
        <f>'Partic.docen. en invest.for2019'!D23</f>
        <v>0.63157894736842102</v>
      </c>
      <c r="O12" s="14"/>
      <c r="P12" s="14"/>
      <c r="Q12" s="14"/>
      <c r="R12" s="14"/>
      <c r="S12" s="14"/>
    </row>
    <row r="13" spans="1:19" s="15" customFormat="1" ht="14.25"/>
  </sheetData>
  <sheetProtection password="CC45" sheet="1" objects="1" scenarios="1"/>
  <mergeCells count="15">
    <mergeCell ref="A1:B6"/>
    <mergeCell ref="C1:G1"/>
    <mergeCell ref="C2:G2"/>
    <mergeCell ref="C4:G4"/>
    <mergeCell ref="C5:G5"/>
    <mergeCell ref="C6:G6"/>
    <mergeCell ref="G7:G8"/>
    <mergeCell ref="H7:S7"/>
    <mergeCell ref="A9:A12"/>
    <mergeCell ref="A7:A8"/>
    <mergeCell ref="B7:B8"/>
    <mergeCell ref="C7:C8"/>
    <mergeCell ref="D7:D8"/>
    <mergeCell ref="E7:E8"/>
    <mergeCell ref="F7:F8"/>
  </mergeCells>
  <hyperlinks>
    <hyperlink ref="C9" location="'Docen. proye invest 2019'!A1" display="Docentes en proyectos de investigación"/>
    <hyperlink ref="C11" location="'Produccion académica 2019'!A1" display="Producción academica"/>
    <hyperlink ref="C12" location="'Partic.docen. en invest.for2019'!A1" display="Participación docente en Investigación formativa"/>
    <hyperlink ref="C10" location="'Eficacia en la ejec. proy. 2019'!A1" display="Eficacia en la ejecución de proyectos de Investigació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
  <sheetViews>
    <sheetView topLeftCell="E183" zoomScale="132" zoomScaleNormal="115" zoomScalePageLayoutView="115" workbookViewId="0">
      <selection activeCell="E41" sqref="E41"/>
    </sheetView>
  </sheetViews>
  <sheetFormatPr baseColWidth="10" defaultColWidth="18.85546875" defaultRowHeight="14.25"/>
  <cols>
    <col min="1" max="3" width="18.85546875" style="15"/>
    <col min="4" max="4" width="28.28515625" style="15" customWidth="1"/>
    <col min="5" max="7" width="18.85546875" style="15"/>
    <col min="8" max="8" width="35.42578125" style="15" customWidth="1"/>
    <col min="9" max="9" width="40.140625" style="15" customWidth="1"/>
    <col min="10" max="10" width="19.140625" style="15" customWidth="1"/>
    <col min="11" max="16384" width="18.85546875" style="15"/>
  </cols>
  <sheetData>
    <row r="1" spans="1:10">
      <c r="A1" s="281"/>
      <c r="B1" s="281"/>
      <c r="C1" s="281"/>
      <c r="D1" s="281"/>
      <c r="E1" s="281"/>
      <c r="F1" s="281"/>
      <c r="G1" s="281"/>
      <c r="H1" s="19"/>
      <c r="I1" s="20"/>
      <c r="J1" s="20"/>
    </row>
    <row r="2" spans="1:10" ht="4.5" customHeight="1">
      <c r="A2" s="282" t="s">
        <v>9</v>
      </c>
      <c r="B2" s="282"/>
      <c r="C2" s="282"/>
      <c r="D2" s="282"/>
      <c r="E2" s="282"/>
      <c r="F2" s="282"/>
      <c r="G2" s="282"/>
      <c r="H2" s="19"/>
      <c r="I2" s="20"/>
      <c r="J2" s="20"/>
    </row>
    <row r="3" spans="1:10">
      <c r="A3" s="282"/>
      <c r="B3" s="282"/>
      <c r="C3" s="282"/>
      <c r="D3" s="282"/>
      <c r="E3" s="282"/>
      <c r="F3" s="282"/>
      <c r="G3" s="282"/>
      <c r="H3" s="19"/>
      <c r="I3" s="47" t="s">
        <v>14</v>
      </c>
      <c r="J3" s="20"/>
    </row>
    <row r="4" spans="1:10" ht="13.5" customHeight="1">
      <c r="A4" s="282"/>
      <c r="B4" s="282"/>
      <c r="C4" s="282"/>
      <c r="D4" s="282"/>
      <c r="E4" s="282"/>
      <c r="F4" s="282"/>
      <c r="G4" s="282"/>
      <c r="H4" s="19"/>
      <c r="I4" s="47" t="s">
        <v>35</v>
      </c>
      <c r="J4" s="20"/>
    </row>
    <row r="5" spans="1:10" ht="17.25" customHeight="1">
      <c r="A5" s="282"/>
      <c r="B5" s="282"/>
      <c r="C5" s="282"/>
      <c r="D5" s="282"/>
      <c r="E5" s="282"/>
      <c r="F5" s="282"/>
      <c r="G5" s="282"/>
      <c r="H5" s="19"/>
      <c r="I5" s="47" t="s">
        <v>36</v>
      </c>
      <c r="J5" s="20"/>
    </row>
    <row r="6" spans="1:10" ht="15">
      <c r="A6" s="272" t="s">
        <v>10</v>
      </c>
      <c r="B6" s="272"/>
      <c r="C6" s="272"/>
      <c r="D6" s="272"/>
      <c r="E6" s="272"/>
      <c r="F6" s="272"/>
      <c r="G6" s="272"/>
      <c r="H6" s="19"/>
      <c r="I6" s="21"/>
      <c r="J6" s="21"/>
    </row>
    <row r="7" spans="1:10" ht="15">
      <c r="A7" s="23" t="s">
        <v>11</v>
      </c>
      <c r="B7" s="278" t="s">
        <v>12</v>
      </c>
      <c r="C7" s="278"/>
      <c r="D7" s="278"/>
      <c r="E7" s="269" t="s">
        <v>13</v>
      </c>
      <c r="F7" s="269"/>
      <c r="G7" s="269"/>
      <c r="H7" s="19"/>
      <c r="I7" s="20"/>
      <c r="J7" s="20"/>
    </row>
    <row r="8" spans="1:10" ht="69.75" customHeight="1">
      <c r="A8" s="24" t="str">
        <f>'CCI INVESTIGACION'!C12</f>
        <v>Participación docente en Investigación formativa</v>
      </c>
      <c r="B8" s="279">
        <f>'CCI INVESTIGACION'!G12</f>
        <v>0.7</v>
      </c>
      <c r="C8" s="280"/>
      <c r="D8" s="280"/>
      <c r="E8" s="268" t="s">
        <v>14</v>
      </c>
      <c r="F8" s="268"/>
      <c r="G8" s="268"/>
      <c r="H8" s="19"/>
      <c r="I8" s="20"/>
      <c r="J8" s="20"/>
    </row>
    <row r="9" spans="1:10" ht="15">
      <c r="A9" s="269" t="s">
        <v>15</v>
      </c>
      <c r="B9" s="269"/>
      <c r="C9" s="269"/>
      <c r="D9" s="269"/>
      <c r="E9" s="269"/>
      <c r="F9" s="269"/>
      <c r="G9" s="269"/>
      <c r="H9" s="19"/>
      <c r="I9" s="20"/>
      <c r="J9" s="20"/>
    </row>
    <row r="10" spans="1:10" ht="39.75" customHeight="1">
      <c r="A10" s="276" t="str">
        <f>'CCI INVESTIGACION'!E12</f>
        <v>Determinar el porcentaje de docentes de la Facultad que realizan investigación formativa con estiudiantes de trabajo de grado y semilleros</v>
      </c>
      <c r="B10" s="276"/>
      <c r="C10" s="276"/>
      <c r="D10" s="276"/>
      <c r="E10" s="276"/>
      <c r="F10" s="276"/>
      <c r="G10" s="276"/>
      <c r="H10" s="19"/>
      <c r="I10" s="20"/>
      <c r="J10" s="20"/>
    </row>
    <row r="11" spans="1:10" ht="15">
      <c r="A11" s="269" t="s">
        <v>16</v>
      </c>
      <c r="B11" s="269"/>
      <c r="C11" s="269"/>
      <c r="D11" s="269"/>
      <c r="E11" s="269"/>
      <c r="F11" s="269"/>
      <c r="G11" s="269"/>
      <c r="H11" s="19"/>
      <c r="I11" s="20"/>
      <c r="J11" s="20"/>
    </row>
    <row r="12" spans="1:10" ht="55.5" customHeight="1">
      <c r="A12" s="277" t="str">
        <f>'CCI INVESTIGACION'!D12</f>
        <v>Numero de docentes TC/ MT  en trabajos de grado y semilleros /Numero numero de docentes TC/MT en el periodo.</v>
      </c>
      <c r="B12" s="276"/>
      <c r="C12" s="276"/>
      <c r="D12" s="276"/>
      <c r="E12" s="276"/>
      <c r="F12" s="276"/>
      <c r="G12" s="276"/>
      <c r="H12" s="19"/>
      <c r="I12" s="20"/>
      <c r="J12" s="20"/>
    </row>
    <row r="13" spans="1:10" ht="15">
      <c r="A13" s="269" t="s">
        <v>17</v>
      </c>
      <c r="B13" s="269"/>
      <c r="C13" s="269"/>
      <c r="D13" s="278" t="s">
        <v>18</v>
      </c>
      <c r="E13" s="278"/>
      <c r="F13" s="278"/>
      <c r="G13" s="278"/>
      <c r="H13" s="19"/>
      <c r="I13" s="20"/>
      <c r="J13" s="20"/>
    </row>
    <row r="14" spans="1:10">
      <c r="A14" s="267" t="s">
        <v>147</v>
      </c>
      <c r="B14" s="267"/>
      <c r="C14" s="267"/>
      <c r="D14" s="268" t="s">
        <v>104</v>
      </c>
      <c r="E14" s="268"/>
      <c r="F14" s="268"/>
      <c r="G14" s="268"/>
      <c r="H14" s="19"/>
      <c r="I14" s="20"/>
      <c r="J14" s="20"/>
    </row>
    <row r="15" spans="1:10">
      <c r="A15" s="267"/>
      <c r="B15" s="267"/>
      <c r="C15" s="267"/>
      <c r="D15" s="268"/>
      <c r="E15" s="268"/>
      <c r="F15" s="268"/>
      <c r="G15" s="268"/>
      <c r="H15" s="19"/>
      <c r="I15" s="20"/>
      <c r="J15" s="20"/>
    </row>
    <row r="16" spans="1:10" ht="15">
      <c r="A16" s="269" t="s">
        <v>19</v>
      </c>
      <c r="B16" s="269"/>
      <c r="C16" s="269"/>
      <c r="D16" s="269" t="s">
        <v>20</v>
      </c>
      <c r="E16" s="269"/>
      <c r="F16" s="269"/>
      <c r="G16" s="269"/>
      <c r="H16" s="19"/>
      <c r="I16" s="20"/>
      <c r="J16" s="20"/>
    </row>
    <row r="17" spans="1:10">
      <c r="A17" s="270" t="s">
        <v>104</v>
      </c>
      <c r="B17" s="268"/>
      <c r="C17" s="268"/>
      <c r="D17" s="268" t="s">
        <v>146</v>
      </c>
      <c r="E17" s="268"/>
      <c r="F17" s="268"/>
      <c r="G17" s="268"/>
      <c r="H17" s="19"/>
      <c r="I17" s="20"/>
      <c r="J17" s="20"/>
    </row>
    <row r="18" spans="1:10">
      <c r="A18" s="268"/>
      <c r="B18" s="268"/>
      <c r="C18" s="268"/>
      <c r="D18" s="268"/>
      <c r="E18" s="268"/>
      <c r="F18" s="268"/>
      <c r="G18" s="268"/>
      <c r="H18" s="19"/>
      <c r="I18" s="20"/>
      <c r="J18" s="20"/>
    </row>
    <row r="19" spans="1:10" ht="15">
      <c r="A19" s="271" t="s">
        <v>21</v>
      </c>
      <c r="B19" s="272"/>
      <c r="C19" s="272"/>
      <c r="D19" s="272"/>
      <c r="E19" s="272"/>
      <c r="F19" s="271"/>
      <c r="G19" s="271"/>
      <c r="H19" s="19"/>
      <c r="I19" s="20"/>
      <c r="J19" s="20"/>
    </row>
    <row r="20" spans="1:10" ht="15">
      <c r="A20" s="26"/>
      <c r="B20" s="289" t="s">
        <v>22</v>
      </c>
      <c r="C20" s="289"/>
      <c r="D20" s="289"/>
      <c r="E20" s="36"/>
      <c r="F20" s="26"/>
      <c r="G20" s="26"/>
      <c r="H20" s="19"/>
      <c r="I20" s="20"/>
      <c r="J20" s="20"/>
    </row>
    <row r="21" spans="1:10" ht="62.25" customHeight="1">
      <c r="A21" s="31"/>
      <c r="B21" s="114"/>
      <c r="C21" s="114" t="s">
        <v>23</v>
      </c>
      <c r="D21" s="69" t="s">
        <v>41</v>
      </c>
      <c r="E21" s="70" t="s">
        <v>0</v>
      </c>
      <c r="F21" s="30"/>
      <c r="G21" s="31"/>
      <c r="H21" s="19"/>
      <c r="I21" s="31"/>
      <c r="J21" s="31"/>
    </row>
    <row r="22" spans="1:10">
      <c r="A22" s="31"/>
      <c r="B22" s="115"/>
      <c r="C22" s="134">
        <v>42370</v>
      </c>
      <c r="D22" s="34">
        <f>J63/J64</f>
        <v>0.73684210526315785</v>
      </c>
      <c r="E22" s="25">
        <f>B8</f>
        <v>0.7</v>
      </c>
      <c r="F22" s="66"/>
      <c r="G22" s="31"/>
      <c r="H22" s="19"/>
      <c r="I22" s="31"/>
      <c r="J22" s="31"/>
    </row>
    <row r="23" spans="1:10">
      <c r="A23" s="31"/>
      <c r="B23" s="115"/>
      <c r="C23" s="134">
        <v>42552</v>
      </c>
      <c r="D23" s="34">
        <f>J84/J85</f>
        <v>0.73333333333333328</v>
      </c>
      <c r="E23" s="25">
        <f>B8</f>
        <v>0.7</v>
      </c>
      <c r="F23" s="36"/>
      <c r="G23" s="31"/>
      <c r="H23" s="19"/>
      <c r="I23" s="31"/>
      <c r="J23" s="31"/>
    </row>
    <row r="24" spans="1:10">
      <c r="A24" s="31"/>
      <c r="B24" s="116"/>
      <c r="C24" s="135">
        <v>42736</v>
      </c>
      <c r="D24" s="34">
        <f>J104/J105</f>
        <v>0.7857142857142857</v>
      </c>
      <c r="E24" s="75">
        <f>B8</f>
        <v>0.7</v>
      </c>
      <c r="F24" s="36"/>
      <c r="G24" s="31"/>
      <c r="H24" s="19"/>
      <c r="I24" s="31"/>
      <c r="J24" s="31"/>
    </row>
    <row r="25" spans="1:10" ht="17.100000000000001" customHeight="1">
      <c r="A25" s="26"/>
      <c r="B25" s="147"/>
      <c r="C25" s="100">
        <v>42917</v>
      </c>
      <c r="D25" s="122">
        <f>J127/J128</f>
        <v>0.76470588235294112</v>
      </c>
      <c r="E25" s="122">
        <f>B8</f>
        <v>0.7</v>
      </c>
      <c r="F25" s="46"/>
      <c r="G25" s="31"/>
      <c r="H25" s="19"/>
      <c r="I25" s="31"/>
      <c r="J25" s="31"/>
    </row>
    <row r="26" spans="1:10" ht="17.100000000000001" customHeight="1">
      <c r="A26" s="26"/>
      <c r="B26" s="147"/>
      <c r="C26" s="100">
        <v>43101</v>
      </c>
      <c r="D26" s="122">
        <f>J148/J149</f>
        <v>0.8666666666666667</v>
      </c>
      <c r="E26" s="122">
        <f>B8</f>
        <v>0.7</v>
      </c>
      <c r="F26" s="46"/>
      <c r="G26" s="31"/>
      <c r="H26" s="19"/>
      <c r="I26" s="31"/>
      <c r="J26" s="31"/>
    </row>
    <row r="27" spans="1:10" ht="17.100000000000001" customHeight="1">
      <c r="A27" s="26"/>
      <c r="B27" s="195"/>
      <c r="C27" s="196">
        <v>43282</v>
      </c>
      <c r="D27" s="167">
        <f>J173/J174</f>
        <v>0.68421052631578949</v>
      </c>
      <c r="E27" s="197">
        <f>B8</f>
        <v>0.7</v>
      </c>
      <c r="F27" s="46"/>
      <c r="G27" s="31"/>
      <c r="H27" s="19"/>
      <c r="I27" s="31"/>
      <c r="J27" s="31"/>
    </row>
    <row r="28" spans="1:10" ht="17.100000000000001" customHeight="1">
      <c r="A28" s="26"/>
      <c r="B28" s="195"/>
      <c r="C28" s="196">
        <v>43466</v>
      </c>
      <c r="D28" s="197">
        <f>J199/J200</f>
        <v>0.8</v>
      </c>
      <c r="E28" s="197">
        <v>0.7</v>
      </c>
      <c r="F28" s="46"/>
      <c r="G28" s="31"/>
      <c r="H28" s="19"/>
      <c r="I28" s="31"/>
      <c r="J28" s="31"/>
    </row>
    <row r="29" spans="1:10" ht="15">
      <c r="A29" s="275" t="s">
        <v>26</v>
      </c>
      <c r="B29" s="275"/>
      <c r="C29" s="275"/>
      <c r="D29" s="275"/>
      <c r="E29" s="275"/>
      <c r="F29" s="275"/>
      <c r="G29" s="275"/>
      <c r="H29" s="19"/>
      <c r="I29" s="20"/>
      <c r="J29" s="20"/>
    </row>
    <row r="30" spans="1:10">
      <c r="A30" s="267"/>
      <c r="B30" s="267"/>
      <c r="C30" s="267"/>
      <c r="D30" s="267"/>
      <c r="E30" s="267"/>
      <c r="F30" s="267"/>
      <c r="G30" s="267"/>
      <c r="H30" s="19"/>
      <c r="I30" s="20"/>
      <c r="J30" s="20"/>
    </row>
    <row r="31" spans="1:10" ht="213" customHeight="1">
      <c r="A31" s="267"/>
      <c r="B31" s="267"/>
      <c r="C31" s="267"/>
      <c r="D31" s="267"/>
      <c r="E31" s="267"/>
      <c r="F31" s="267"/>
      <c r="G31" s="267"/>
      <c r="H31" s="19"/>
      <c r="I31" s="20"/>
      <c r="J31" s="20"/>
    </row>
    <row r="32" spans="1:10" ht="15">
      <c r="A32" s="272" t="s">
        <v>27</v>
      </c>
      <c r="B32" s="272"/>
      <c r="C32" s="272"/>
      <c r="D32" s="272"/>
      <c r="E32" s="272"/>
      <c r="F32" s="272"/>
      <c r="G32" s="272"/>
      <c r="H32" s="275"/>
      <c r="I32" s="20"/>
      <c r="J32" s="20"/>
    </row>
    <row r="33" spans="1:10" ht="30">
      <c r="A33" s="39" t="s">
        <v>23</v>
      </c>
      <c r="B33" s="266" t="s">
        <v>28</v>
      </c>
      <c r="C33" s="266"/>
      <c r="D33" s="266"/>
      <c r="E33" s="266"/>
      <c r="F33" s="266"/>
      <c r="G33" s="40" t="s">
        <v>29</v>
      </c>
      <c r="H33" s="40" t="s">
        <v>30</v>
      </c>
      <c r="I33" s="42"/>
      <c r="J33" s="42"/>
    </row>
    <row r="34" spans="1:10" ht="46.5" customHeight="1">
      <c r="A34" s="83">
        <v>42370</v>
      </c>
      <c r="B34" s="316" t="s">
        <v>154</v>
      </c>
      <c r="C34" s="316"/>
      <c r="D34" s="316"/>
      <c r="E34" s="316"/>
      <c r="F34" s="316"/>
      <c r="G34" s="51"/>
      <c r="H34" s="133" t="s">
        <v>199</v>
      </c>
      <c r="I34" s="20"/>
      <c r="J34" s="20"/>
    </row>
    <row r="35" spans="1:10" ht="33" customHeight="1">
      <c r="A35" s="83">
        <v>42552</v>
      </c>
      <c r="B35" s="316" t="s">
        <v>155</v>
      </c>
      <c r="C35" s="316"/>
      <c r="D35" s="316"/>
      <c r="E35" s="316"/>
      <c r="F35" s="316"/>
      <c r="G35" s="43"/>
      <c r="H35" s="133" t="s">
        <v>199</v>
      </c>
      <c r="I35" s="20"/>
      <c r="J35" s="20"/>
    </row>
    <row r="36" spans="1:10" ht="66" customHeight="1">
      <c r="A36" s="146">
        <v>42736</v>
      </c>
      <c r="B36" s="320" t="s">
        <v>156</v>
      </c>
      <c r="C36" s="321"/>
      <c r="D36" s="321"/>
      <c r="E36" s="321"/>
      <c r="F36" s="322"/>
      <c r="G36" s="80"/>
      <c r="H36" s="133" t="s">
        <v>199</v>
      </c>
    </row>
    <row r="37" spans="1:10" ht="89.25" customHeight="1">
      <c r="A37" s="83">
        <v>42917</v>
      </c>
      <c r="B37" s="288" t="s">
        <v>185</v>
      </c>
      <c r="C37" s="288"/>
      <c r="D37" s="288"/>
      <c r="E37" s="288"/>
      <c r="F37" s="288"/>
      <c r="G37" s="80"/>
      <c r="H37" s="133" t="s">
        <v>199</v>
      </c>
    </row>
    <row r="38" spans="1:10" ht="84" customHeight="1">
      <c r="A38" s="146">
        <v>43101</v>
      </c>
      <c r="B38" s="288" t="s">
        <v>269</v>
      </c>
      <c r="C38" s="288"/>
      <c r="D38" s="288"/>
      <c r="E38" s="288"/>
      <c r="F38" s="288"/>
      <c r="G38" s="80"/>
      <c r="H38" s="148" t="s">
        <v>31</v>
      </c>
    </row>
    <row r="39" spans="1:10" ht="53.1" customHeight="1">
      <c r="A39" s="146">
        <v>43282</v>
      </c>
      <c r="B39" s="288" t="s">
        <v>319</v>
      </c>
      <c r="C39" s="288"/>
      <c r="D39" s="288"/>
      <c r="E39" s="288"/>
      <c r="F39" s="288"/>
      <c r="G39" s="80"/>
      <c r="H39" s="148"/>
    </row>
    <row r="40" spans="1:10" ht="66" customHeight="1">
      <c r="A40" s="146">
        <v>43466</v>
      </c>
      <c r="B40" s="294" t="s">
        <v>320</v>
      </c>
      <c r="C40" s="294"/>
      <c r="D40" s="294"/>
      <c r="E40" s="294"/>
      <c r="F40" s="294"/>
      <c r="G40" s="80"/>
      <c r="H40" s="148"/>
      <c r="I40" s="223"/>
      <c r="J40" s="213"/>
    </row>
    <row r="41" spans="1:10" ht="24" customHeight="1">
      <c r="A41" s="221"/>
      <c r="B41" s="214"/>
      <c r="C41" s="214"/>
      <c r="D41" s="214"/>
      <c r="E41" s="214"/>
      <c r="F41" s="214"/>
      <c r="G41" s="192"/>
      <c r="H41" s="222"/>
      <c r="I41" s="261">
        <v>42005</v>
      </c>
      <c r="J41" s="286"/>
    </row>
    <row r="42" spans="1:10" ht="45">
      <c r="I42" s="327" t="s">
        <v>66</v>
      </c>
      <c r="J42" s="112" t="s">
        <v>182</v>
      </c>
    </row>
    <row r="43" spans="1:10" ht="15">
      <c r="I43" s="328"/>
      <c r="J43" s="49"/>
    </row>
    <row r="44" spans="1:10">
      <c r="I44" s="71" t="s">
        <v>94</v>
      </c>
      <c r="J44" s="32" t="s">
        <v>31</v>
      </c>
    </row>
    <row r="45" spans="1:10">
      <c r="I45" s="71" t="s">
        <v>70</v>
      </c>
      <c r="J45" s="68" t="s">
        <v>31</v>
      </c>
    </row>
    <row r="46" spans="1:10">
      <c r="I46" s="72" t="s">
        <v>95</v>
      </c>
      <c r="J46" s="32" t="s">
        <v>31</v>
      </c>
    </row>
    <row r="47" spans="1:10">
      <c r="I47" s="73" t="s">
        <v>96</v>
      </c>
      <c r="J47" s="32" t="s">
        <v>31</v>
      </c>
    </row>
    <row r="48" spans="1:10">
      <c r="I48" s="73" t="s">
        <v>97</v>
      </c>
      <c r="J48" s="68" t="s">
        <v>31</v>
      </c>
    </row>
    <row r="49" spans="9:10">
      <c r="I49" s="73" t="s">
        <v>78</v>
      </c>
      <c r="J49" s="68"/>
    </row>
    <row r="50" spans="9:10">
      <c r="I50" s="73" t="s">
        <v>98</v>
      </c>
      <c r="J50" s="68" t="s">
        <v>31</v>
      </c>
    </row>
    <row r="51" spans="9:10">
      <c r="I51" s="18" t="s">
        <v>99</v>
      </c>
      <c r="J51" s="68" t="s">
        <v>31</v>
      </c>
    </row>
    <row r="52" spans="9:10">
      <c r="I52" s="18" t="s">
        <v>100</v>
      </c>
      <c r="J52" s="68" t="s">
        <v>31</v>
      </c>
    </row>
    <row r="53" spans="9:10">
      <c r="I53" s="18" t="s">
        <v>90</v>
      </c>
      <c r="J53" s="68" t="s">
        <v>31</v>
      </c>
    </row>
    <row r="54" spans="9:10">
      <c r="I54" s="18" t="s">
        <v>73</v>
      </c>
      <c r="J54" s="68" t="s">
        <v>31</v>
      </c>
    </row>
    <row r="55" spans="9:10">
      <c r="I55" s="18" t="s">
        <v>69</v>
      </c>
      <c r="J55" s="68" t="s">
        <v>31</v>
      </c>
    </row>
    <row r="56" spans="9:10">
      <c r="I56" s="18" t="s">
        <v>71</v>
      </c>
      <c r="J56" s="32" t="s">
        <v>31</v>
      </c>
    </row>
    <row r="57" spans="9:10">
      <c r="I57" s="18" t="s">
        <v>101</v>
      </c>
      <c r="J57" s="32" t="s">
        <v>31</v>
      </c>
    </row>
    <row r="58" spans="9:10">
      <c r="I58" s="18" t="s">
        <v>120</v>
      </c>
      <c r="J58" s="32"/>
    </row>
    <row r="59" spans="9:10">
      <c r="I59" s="18" t="s">
        <v>123</v>
      </c>
      <c r="J59" s="32"/>
    </row>
    <row r="60" spans="9:10">
      <c r="I60" s="18" t="s">
        <v>122</v>
      </c>
      <c r="J60" s="32"/>
    </row>
    <row r="61" spans="9:10">
      <c r="I61" s="18" t="s">
        <v>121</v>
      </c>
      <c r="J61" s="32"/>
    </row>
    <row r="62" spans="9:10">
      <c r="I62" s="18" t="s">
        <v>102</v>
      </c>
      <c r="J62" s="32" t="s">
        <v>31</v>
      </c>
    </row>
    <row r="63" spans="9:10" ht="28.5">
      <c r="I63" s="67" t="s">
        <v>42</v>
      </c>
      <c r="J63" s="48">
        <f>COUNTIF(J44:J62,"X")</f>
        <v>14</v>
      </c>
    </row>
    <row r="64" spans="9:10">
      <c r="I64" s="48" t="s">
        <v>33</v>
      </c>
      <c r="J64" s="48">
        <f>COUNTIF(I44:I62,"*")</f>
        <v>19</v>
      </c>
    </row>
    <row r="65" spans="9:10">
      <c r="I65" s="47"/>
      <c r="J65" s="47"/>
    </row>
    <row r="66" spans="9:10" ht="15">
      <c r="I66" s="261">
        <v>42552</v>
      </c>
      <c r="J66" s="286"/>
    </row>
    <row r="67" spans="9:10" ht="45">
      <c r="I67" s="323" t="s">
        <v>134</v>
      </c>
      <c r="J67" s="112" t="s">
        <v>182</v>
      </c>
    </row>
    <row r="68" spans="9:10" ht="15">
      <c r="I68" s="324"/>
      <c r="J68" s="49"/>
    </row>
    <row r="69" spans="9:10">
      <c r="I69" s="71" t="s">
        <v>94</v>
      </c>
      <c r="J69" s="32" t="s">
        <v>31</v>
      </c>
    </row>
    <row r="70" spans="9:10">
      <c r="I70" s="18" t="s">
        <v>120</v>
      </c>
      <c r="J70" s="32"/>
    </row>
    <row r="71" spans="9:10">
      <c r="I71" s="18" t="s">
        <v>123</v>
      </c>
      <c r="J71" s="32"/>
    </row>
    <row r="72" spans="9:10">
      <c r="I72" s="18" t="s">
        <v>124</v>
      </c>
      <c r="J72" s="32"/>
    </row>
    <row r="73" spans="9:10">
      <c r="I73" s="18" t="s">
        <v>122</v>
      </c>
      <c r="J73" s="32"/>
    </row>
    <row r="74" spans="9:10">
      <c r="I74" s="71" t="s">
        <v>70</v>
      </c>
      <c r="J74" s="68" t="s">
        <v>31</v>
      </c>
    </row>
    <row r="75" spans="9:10">
      <c r="I75" s="72" t="s">
        <v>95</v>
      </c>
      <c r="J75" s="32" t="s">
        <v>31</v>
      </c>
    </row>
    <row r="76" spans="9:10">
      <c r="I76" s="73" t="s">
        <v>96</v>
      </c>
      <c r="J76" s="32" t="s">
        <v>31</v>
      </c>
    </row>
    <row r="77" spans="9:10">
      <c r="I77" s="73" t="s">
        <v>97</v>
      </c>
      <c r="J77" s="68" t="s">
        <v>31</v>
      </c>
    </row>
    <row r="78" spans="9:10">
      <c r="I78" s="73" t="s">
        <v>98</v>
      </c>
      <c r="J78" s="68" t="s">
        <v>31</v>
      </c>
    </row>
    <row r="79" spans="9:10">
      <c r="I79" s="18" t="s">
        <v>99</v>
      </c>
      <c r="J79" s="32" t="s">
        <v>31</v>
      </c>
    </row>
    <row r="80" spans="9:10">
      <c r="I80" s="18" t="s">
        <v>100</v>
      </c>
      <c r="J80" s="68" t="s">
        <v>31</v>
      </c>
    </row>
    <row r="81" spans="9:10">
      <c r="I81" s="18" t="s">
        <v>90</v>
      </c>
      <c r="J81" s="32" t="s">
        <v>31</v>
      </c>
    </row>
    <row r="82" spans="9:10">
      <c r="I82" s="18" t="s">
        <v>73</v>
      </c>
      <c r="J82" s="68" t="s">
        <v>31</v>
      </c>
    </row>
    <row r="83" spans="9:10">
      <c r="I83" s="18" t="s">
        <v>69</v>
      </c>
      <c r="J83" s="32" t="s">
        <v>31</v>
      </c>
    </row>
    <row r="84" spans="9:10" ht="28.5">
      <c r="I84" s="67" t="s">
        <v>42</v>
      </c>
      <c r="J84" s="48">
        <f>COUNTIF(J69:J83,"X")</f>
        <v>11</v>
      </c>
    </row>
    <row r="85" spans="9:10">
      <c r="I85" s="48" t="s">
        <v>33</v>
      </c>
      <c r="J85" s="48">
        <f>COUNTIF(I69:I83,"*")</f>
        <v>15</v>
      </c>
    </row>
    <row r="86" spans="9:10">
      <c r="I86" s="47"/>
      <c r="J86" s="47"/>
    </row>
    <row r="87" spans="9:10" ht="15">
      <c r="I87" s="261">
        <v>42736</v>
      </c>
      <c r="J87" s="286"/>
    </row>
    <row r="88" spans="9:10">
      <c r="I88" s="323" t="s">
        <v>134</v>
      </c>
      <c r="J88" s="325" t="s">
        <v>182</v>
      </c>
    </row>
    <row r="89" spans="9:10" ht="24.95" customHeight="1">
      <c r="I89" s="324"/>
      <c r="J89" s="326"/>
    </row>
    <row r="90" spans="9:10">
      <c r="I90" s="71" t="s">
        <v>126</v>
      </c>
      <c r="J90" s="32" t="s">
        <v>31</v>
      </c>
    </row>
    <row r="91" spans="9:10">
      <c r="I91" s="18" t="s">
        <v>124</v>
      </c>
      <c r="J91" s="32"/>
    </row>
    <row r="92" spans="9:10">
      <c r="I92" s="18" t="s">
        <v>122</v>
      </c>
      <c r="J92" s="32"/>
    </row>
    <row r="93" spans="9:10">
      <c r="I93" s="71" t="s">
        <v>70</v>
      </c>
      <c r="J93" s="68" t="s">
        <v>31</v>
      </c>
    </row>
    <row r="94" spans="9:10">
      <c r="I94" s="72" t="s">
        <v>95</v>
      </c>
      <c r="J94" s="32" t="s">
        <v>31</v>
      </c>
    </row>
    <row r="95" spans="9:10">
      <c r="I95" s="73" t="s">
        <v>97</v>
      </c>
      <c r="J95" s="68"/>
    </row>
    <row r="96" spans="9:10">
      <c r="I96" s="73" t="s">
        <v>98</v>
      </c>
      <c r="J96" s="68" t="s">
        <v>31</v>
      </c>
    </row>
    <row r="97" spans="9:10">
      <c r="I97" s="18" t="s">
        <v>99</v>
      </c>
      <c r="J97" s="32" t="s">
        <v>31</v>
      </c>
    </row>
    <row r="98" spans="9:10">
      <c r="I98" s="18" t="s">
        <v>127</v>
      </c>
      <c r="J98" s="68" t="s">
        <v>31</v>
      </c>
    </row>
    <row r="99" spans="9:10">
      <c r="I99" s="18" t="s">
        <v>90</v>
      </c>
      <c r="J99" s="32" t="s">
        <v>31</v>
      </c>
    </row>
    <row r="100" spans="9:10">
      <c r="I100" s="18" t="s">
        <v>73</v>
      </c>
      <c r="J100" s="68" t="s">
        <v>31</v>
      </c>
    </row>
    <row r="101" spans="9:10">
      <c r="I101" s="18" t="s">
        <v>121</v>
      </c>
      <c r="J101" s="68" t="s">
        <v>31</v>
      </c>
    </row>
    <row r="102" spans="9:10">
      <c r="I102" s="18" t="s">
        <v>133</v>
      </c>
      <c r="J102" s="68" t="s">
        <v>31</v>
      </c>
    </row>
    <row r="103" spans="9:10">
      <c r="I103" s="18" t="s">
        <v>131</v>
      </c>
      <c r="J103" s="32" t="s">
        <v>31</v>
      </c>
    </row>
    <row r="104" spans="9:10" ht="28.5">
      <c r="I104" s="67" t="s">
        <v>42</v>
      </c>
      <c r="J104" s="48">
        <f>COUNTIF(J90:J103,"X")</f>
        <v>11</v>
      </c>
    </row>
    <row r="105" spans="9:10">
      <c r="I105" s="48" t="s">
        <v>33</v>
      </c>
      <c r="J105" s="48">
        <f>COUNTIF(I90:I103,"*")</f>
        <v>14</v>
      </c>
    </row>
    <row r="107" spans="9:10" ht="15">
      <c r="I107" s="261">
        <v>42917</v>
      </c>
      <c r="J107" s="286"/>
    </row>
    <row r="108" spans="9:10" ht="11.1" customHeight="1">
      <c r="I108" s="323" t="s">
        <v>66</v>
      </c>
      <c r="J108" s="325" t="s">
        <v>182</v>
      </c>
    </row>
    <row r="109" spans="9:10" ht="32.1" customHeight="1">
      <c r="I109" s="324"/>
      <c r="J109" s="326"/>
    </row>
    <row r="110" spans="9:10">
      <c r="I110" s="71" t="s">
        <v>126</v>
      </c>
      <c r="J110" s="32" t="s">
        <v>31</v>
      </c>
    </row>
    <row r="111" spans="9:10">
      <c r="I111" s="18" t="s">
        <v>124</v>
      </c>
      <c r="J111" s="32"/>
    </row>
    <row r="112" spans="9:10">
      <c r="I112" s="18" t="s">
        <v>101</v>
      </c>
      <c r="J112" s="32" t="s">
        <v>31</v>
      </c>
    </row>
    <row r="113" spans="9:11">
      <c r="I113" s="71" t="s">
        <v>70</v>
      </c>
      <c r="J113" s="68" t="s">
        <v>31</v>
      </c>
    </row>
    <row r="114" spans="9:11">
      <c r="I114" s="72" t="s">
        <v>95</v>
      </c>
      <c r="J114" s="32" t="s">
        <v>31</v>
      </c>
    </row>
    <row r="115" spans="9:11">
      <c r="I115" s="73" t="s">
        <v>97</v>
      </c>
      <c r="J115" s="68"/>
    </row>
    <row r="116" spans="9:11">
      <c r="I116" s="73" t="s">
        <v>98</v>
      </c>
      <c r="J116" s="68" t="s">
        <v>31</v>
      </c>
    </row>
    <row r="117" spans="9:11">
      <c r="I117" s="18" t="s">
        <v>99</v>
      </c>
      <c r="J117" s="32" t="s">
        <v>31</v>
      </c>
    </row>
    <row r="118" spans="9:11">
      <c r="I118" s="18" t="s">
        <v>127</v>
      </c>
      <c r="J118" s="68" t="s">
        <v>31</v>
      </c>
    </row>
    <row r="119" spans="9:11">
      <c r="I119" s="18" t="s">
        <v>67</v>
      </c>
      <c r="J119" s="32" t="s">
        <v>31</v>
      </c>
    </row>
    <row r="120" spans="9:11">
      <c r="I120" s="18" t="s">
        <v>158</v>
      </c>
      <c r="J120" s="68" t="s">
        <v>31</v>
      </c>
    </row>
    <row r="121" spans="9:11">
      <c r="I121" s="18" t="s">
        <v>157</v>
      </c>
      <c r="J121" s="68" t="s">
        <v>31</v>
      </c>
    </row>
    <row r="122" spans="9:11">
      <c r="I122" s="18" t="s">
        <v>128</v>
      </c>
      <c r="J122" s="68"/>
    </row>
    <row r="123" spans="9:11">
      <c r="I123" s="18" t="s">
        <v>183</v>
      </c>
      <c r="J123" s="68" t="s">
        <v>31</v>
      </c>
    </row>
    <row r="124" spans="9:11">
      <c r="I124" s="18" t="s">
        <v>184</v>
      </c>
      <c r="J124" s="68" t="s">
        <v>31</v>
      </c>
    </row>
    <row r="125" spans="9:11">
      <c r="I125" s="18" t="s">
        <v>123</v>
      </c>
      <c r="J125" s="68"/>
    </row>
    <row r="126" spans="9:11">
      <c r="I126" s="18" t="s">
        <v>131</v>
      </c>
      <c r="J126" s="32" t="s">
        <v>31</v>
      </c>
    </row>
    <row r="127" spans="9:11" ht="28.5">
      <c r="I127" s="67" t="s">
        <v>42</v>
      </c>
      <c r="J127" s="48">
        <f>COUNTIF(J110:J126,"X")</f>
        <v>13</v>
      </c>
      <c r="K127" s="113"/>
    </row>
    <row r="128" spans="9:11">
      <c r="I128" s="48" t="s">
        <v>33</v>
      </c>
      <c r="J128" s="48">
        <v>17</v>
      </c>
    </row>
    <row r="130" spans="9:10" ht="15">
      <c r="I130" s="261">
        <v>43101</v>
      </c>
      <c r="J130" s="286"/>
    </row>
    <row r="131" spans="9:10">
      <c r="I131" s="323" t="s">
        <v>134</v>
      </c>
      <c r="J131" s="325" t="s">
        <v>182</v>
      </c>
    </row>
    <row r="132" spans="9:10">
      <c r="I132" s="324"/>
      <c r="J132" s="326"/>
    </row>
    <row r="133" spans="9:10">
      <c r="I133" s="94" t="s">
        <v>203</v>
      </c>
      <c r="J133" s="32" t="s">
        <v>31</v>
      </c>
    </row>
    <row r="134" spans="9:10">
      <c r="I134" s="18" t="s">
        <v>220</v>
      </c>
      <c r="J134" s="68" t="s">
        <v>31</v>
      </c>
    </row>
    <row r="135" spans="9:10">
      <c r="I135" s="94" t="s">
        <v>212</v>
      </c>
      <c r="J135" s="68"/>
    </row>
    <row r="136" spans="9:10">
      <c r="I136" s="73" t="s">
        <v>97</v>
      </c>
      <c r="J136" s="68"/>
    </row>
    <row r="137" spans="9:10">
      <c r="I137" s="73" t="s">
        <v>98</v>
      </c>
      <c r="J137" s="68" t="s">
        <v>31</v>
      </c>
    </row>
    <row r="138" spans="9:10">
      <c r="I138" s="18" t="s">
        <v>99</v>
      </c>
      <c r="J138" s="32" t="s">
        <v>31</v>
      </c>
    </row>
    <row r="139" spans="9:10">
      <c r="I139" s="94" t="s">
        <v>209</v>
      </c>
      <c r="J139" s="68" t="s">
        <v>31</v>
      </c>
    </row>
    <row r="140" spans="9:10">
      <c r="I140" s="18" t="s">
        <v>67</v>
      </c>
      <c r="J140" s="32" t="s">
        <v>31</v>
      </c>
    </row>
    <row r="141" spans="9:10">
      <c r="I141" s="94" t="s">
        <v>204</v>
      </c>
      <c r="J141" s="68" t="s">
        <v>31</v>
      </c>
    </row>
    <row r="142" spans="9:10">
      <c r="I142" s="94" t="s">
        <v>207</v>
      </c>
      <c r="J142" s="68" t="s">
        <v>31</v>
      </c>
    </row>
    <row r="143" spans="9:10">
      <c r="I143" s="94" t="s">
        <v>210</v>
      </c>
      <c r="J143" s="68" t="s">
        <v>31</v>
      </c>
    </row>
    <row r="144" spans="9:10">
      <c r="I144" s="94" t="s">
        <v>213</v>
      </c>
      <c r="J144" s="68" t="s">
        <v>31</v>
      </c>
    </row>
    <row r="145" spans="9:10">
      <c r="I145" s="94" t="s">
        <v>208</v>
      </c>
      <c r="J145" s="68" t="s">
        <v>31</v>
      </c>
    </row>
    <row r="146" spans="9:10">
      <c r="I146" s="94" t="s">
        <v>211</v>
      </c>
      <c r="J146" s="68" t="s">
        <v>31</v>
      </c>
    </row>
    <row r="147" spans="9:10">
      <c r="I147" s="94" t="s">
        <v>218</v>
      </c>
      <c r="J147" s="32" t="s">
        <v>31</v>
      </c>
    </row>
    <row r="148" spans="9:10" ht="42.75">
      <c r="I148" s="67" t="s">
        <v>237</v>
      </c>
      <c r="J148" s="48">
        <f>COUNTIF(J133:J147,"X")</f>
        <v>13</v>
      </c>
    </row>
    <row r="149" spans="9:10">
      <c r="I149" s="48" t="s">
        <v>33</v>
      </c>
      <c r="J149" s="48">
        <v>15</v>
      </c>
    </row>
    <row r="151" spans="9:10" ht="15">
      <c r="I151" s="261">
        <v>43282</v>
      </c>
      <c r="J151" s="286"/>
    </row>
    <row r="152" spans="9:10">
      <c r="I152" s="289" t="s">
        <v>134</v>
      </c>
      <c r="J152" s="266" t="s">
        <v>182</v>
      </c>
    </row>
    <row r="153" spans="9:10">
      <c r="I153" s="289"/>
      <c r="J153" s="266"/>
    </row>
    <row r="154" spans="9:10">
      <c r="I154" s="155" t="s">
        <v>184</v>
      </c>
      <c r="J154" s="32" t="s">
        <v>31</v>
      </c>
    </row>
    <row r="155" spans="9:10">
      <c r="I155" s="92" t="s">
        <v>72</v>
      </c>
      <c r="J155" s="172"/>
    </row>
    <row r="156" spans="9:10">
      <c r="I156" s="92" t="s">
        <v>157</v>
      </c>
      <c r="J156" s="32" t="s">
        <v>31</v>
      </c>
    </row>
    <row r="157" spans="9:10">
      <c r="I157" s="80" t="s">
        <v>248</v>
      </c>
      <c r="J157" s="32" t="s">
        <v>31</v>
      </c>
    </row>
    <row r="158" spans="9:10">
      <c r="I158" s="92" t="s">
        <v>201</v>
      </c>
      <c r="J158" s="172" t="s">
        <v>199</v>
      </c>
    </row>
    <row r="159" spans="9:10">
      <c r="I159" s="92" t="s">
        <v>101</v>
      </c>
      <c r="J159" s="172" t="s">
        <v>199</v>
      </c>
    </row>
    <row r="160" spans="9:10">
      <c r="I160" s="92" t="s">
        <v>213</v>
      </c>
      <c r="J160" s="32" t="s">
        <v>31</v>
      </c>
    </row>
    <row r="161" spans="9:10">
      <c r="I161" s="92" t="s">
        <v>98</v>
      </c>
      <c r="J161" s="32" t="s">
        <v>31</v>
      </c>
    </row>
    <row r="162" spans="9:10">
      <c r="I162" s="170" t="s">
        <v>202</v>
      </c>
      <c r="J162" s="172"/>
    </row>
    <row r="163" spans="9:10">
      <c r="I163" s="92" t="s">
        <v>203</v>
      </c>
      <c r="J163" s="172"/>
    </row>
    <row r="164" spans="9:10">
      <c r="I164" s="94" t="s">
        <v>210</v>
      </c>
      <c r="J164" s="172" t="s">
        <v>199</v>
      </c>
    </row>
    <row r="165" spans="9:10">
      <c r="I165" s="92" t="s">
        <v>220</v>
      </c>
      <c r="J165" s="32" t="s">
        <v>31</v>
      </c>
    </row>
    <row r="166" spans="9:10">
      <c r="I166" s="170" t="s">
        <v>206</v>
      </c>
      <c r="J166" s="172"/>
    </row>
    <row r="167" spans="9:10">
      <c r="I167" s="171" t="s">
        <v>205</v>
      </c>
      <c r="J167" s="172"/>
    </row>
    <row r="168" spans="9:10">
      <c r="I168" s="170" t="s">
        <v>247</v>
      </c>
      <c r="J168" s="172"/>
    </row>
    <row r="169" spans="9:10">
      <c r="I169" s="170" t="s">
        <v>240</v>
      </c>
      <c r="J169" s="32" t="s">
        <v>31</v>
      </c>
    </row>
    <row r="170" spans="9:10">
      <c r="I170" s="92" t="s">
        <v>211</v>
      </c>
      <c r="J170" s="172" t="s">
        <v>199</v>
      </c>
    </row>
    <row r="171" spans="9:10">
      <c r="I171" s="92" t="s">
        <v>95</v>
      </c>
      <c r="J171" s="32" t="s">
        <v>31</v>
      </c>
    </row>
    <row r="172" spans="9:10">
      <c r="I172" s="18" t="s">
        <v>245</v>
      </c>
      <c r="J172" s="32" t="s">
        <v>31</v>
      </c>
    </row>
    <row r="173" spans="9:10" ht="42.75">
      <c r="I173" s="67" t="s">
        <v>279</v>
      </c>
      <c r="J173" s="48">
        <v>13</v>
      </c>
    </row>
    <row r="174" spans="9:10">
      <c r="I174" s="48" t="s">
        <v>33</v>
      </c>
      <c r="J174" s="48">
        <v>19</v>
      </c>
    </row>
    <row r="176" spans="9:10" ht="15">
      <c r="I176" s="261">
        <v>43466</v>
      </c>
      <c r="J176" s="286"/>
    </row>
    <row r="177" spans="9:10">
      <c r="I177" s="289" t="s">
        <v>134</v>
      </c>
      <c r="J177" s="266" t="s">
        <v>182</v>
      </c>
    </row>
    <row r="178" spans="9:10">
      <c r="I178" s="289"/>
      <c r="J178" s="266"/>
    </row>
    <row r="179" spans="9:10">
      <c r="I179" s="94" t="s">
        <v>98</v>
      </c>
      <c r="J179" s="32" t="s">
        <v>31</v>
      </c>
    </row>
    <row r="180" spans="9:10">
      <c r="I180" s="94" t="s">
        <v>72</v>
      </c>
      <c r="J180" s="32" t="s">
        <v>31</v>
      </c>
    </row>
    <row r="181" spans="9:10">
      <c r="I181" s="92" t="s">
        <v>201</v>
      </c>
      <c r="J181" s="32" t="s">
        <v>31</v>
      </c>
    </row>
    <row r="182" spans="9:10">
      <c r="I182" s="94" t="s">
        <v>304</v>
      </c>
      <c r="J182" s="32" t="s">
        <v>31</v>
      </c>
    </row>
    <row r="183" spans="9:10">
      <c r="I183" s="94" t="s">
        <v>212</v>
      </c>
      <c r="J183" s="80"/>
    </row>
    <row r="184" spans="9:10">
      <c r="I184" s="94" t="s">
        <v>211</v>
      </c>
      <c r="J184" s="32" t="s">
        <v>31</v>
      </c>
    </row>
    <row r="185" spans="9:10">
      <c r="I185" s="94" t="s">
        <v>202</v>
      </c>
      <c r="J185" s="80"/>
    </row>
    <row r="186" spans="9:10">
      <c r="I186" s="170" t="s">
        <v>281</v>
      </c>
      <c r="J186" s="32" t="s">
        <v>31</v>
      </c>
    </row>
    <row r="187" spans="9:10">
      <c r="I187" s="170" t="s">
        <v>291</v>
      </c>
      <c r="J187" s="80"/>
    </row>
    <row r="188" spans="9:10">
      <c r="I188" s="182" t="s">
        <v>296</v>
      </c>
      <c r="J188" s="32" t="s">
        <v>31</v>
      </c>
    </row>
    <row r="189" spans="9:10">
      <c r="I189" s="94" t="s">
        <v>213</v>
      </c>
      <c r="J189" s="32" t="s">
        <v>31</v>
      </c>
    </row>
    <row r="190" spans="9:10">
      <c r="I190" s="94" t="s">
        <v>208</v>
      </c>
      <c r="J190" s="32" t="s">
        <v>31</v>
      </c>
    </row>
    <row r="191" spans="9:10">
      <c r="I191" s="94" t="s">
        <v>306</v>
      </c>
      <c r="J191" s="32" t="s">
        <v>31</v>
      </c>
    </row>
    <row r="192" spans="9:10">
      <c r="I192" s="94" t="s">
        <v>95</v>
      </c>
      <c r="J192" s="32" t="s">
        <v>31</v>
      </c>
    </row>
    <row r="193" spans="9:10">
      <c r="I193" s="18" t="s">
        <v>220</v>
      </c>
      <c r="J193" s="32" t="s">
        <v>31</v>
      </c>
    </row>
    <row r="194" spans="9:10">
      <c r="I194" s="94" t="s">
        <v>210</v>
      </c>
      <c r="J194" s="32" t="s">
        <v>31</v>
      </c>
    </row>
    <row r="195" spans="9:10">
      <c r="I195" s="94" t="s">
        <v>203</v>
      </c>
      <c r="J195" s="80"/>
    </row>
    <row r="196" spans="9:10">
      <c r="I196" s="94" t="s">
        <v>205</v>
      </c>
      <c r="J196" s="32" t="s">
        <v>31</v>
      </c>
    </row>
    <row r="197" spans="9:10">
      <c r="I197" s="94" t="s">
        <v>206</v>
      </c>
      <c r="J197" s="32" t="s">
        <v>31</v>
      </c>
    </row>
    <row r="198" spans="9:10">
      <c r="I198" s="94" t="s">
        <v>204</v>
      </c>
      <c r="J198" s="32" t="s">
        <v>31</v>
      </c>
    </row>
    <row r="199" spans="9:10" ht="42.75">
      <c r="I199" s="67" t="s">
        <v>279</v>
      </c>
      <c r="J199" s="80">
        <v>16</v>
      </c>
    </row>
    <row r="200" spans="9:10">
      <c r="I200" s="48" t="s">
        <v>33</v>
      </c>
      <c r="J200" s="80">
        <v>20</v>
      </c>
    </row>
  </sheetData>
  <mergeCells count="51">
    <mergeCell ref="I177:I178"/>
    <mergeCell ref="J177:J178"/>
    <mergeCell ref="B40:F40"/>
    <mergeCell ref="I87:J87"/>
    <mergeCell ref="I88:I89"/>
    <mergeCell ref="J88:J89"/>
    <mergeCell ref="I66:J66"/>
    <mergeCell ref="I67:I68"/>
    <mergeCell ref="I151:J151"/>
    <mergeCell ref="I152:I153"/>
    <mergeCell ref="J152:J153"/>
    <mergeCell ref="I107:J107"/>
    <mergeCell ref="I108:I109"/>
    <mergeCell ref="J108:J109"/>
    <mergeCell ref="I130:J130"/>
    <mergeCell ref="I42:I43"/>
    <mergeCell ref="I176:J176"/>
    <mergeCell ref="A12:G12"/>
    <mergeCell ref="A13:C13"/>
    <mergeCell ref="D13:G13"/>
    <mergeCell ref="B33:F33"/>
    <mergeCell ref="B34:F34"/>
    <mergeCell ref="I131:I132"/>
    <mergeCell ref="J131:J132"/>
    <mergeCell ref="A29:G29"/>
    <mergeCell ref="A14:C15"/>
    <mergeCell ref="D14:G15"/>
    <mergeCell ref="A16:C16"/>
    <mergeCell ref="D16:G16"/>
    <mergeCell ref="B38:F38"/>
    <mergeCell ref="A32:H32"/>
    <mergeCell ref="B35:F35"/>
    <mergeCell ref="B8:D8"/>
    <mergeCell ref="E8:G8"/>
    <mergeCell ref="A9:G9"/>
    <mergeCell ref="A10:G10"/>
    <mergeCell ref="A11:G11"/>
    <mergeCell ref="A1:G1"/>
    <mergeCell ref="A2:G5"/>
    <mergeCell ref="A6:G6"/>
    <mergeCell ref="B7:D7"/>
    <mergeCell ref="E7:G7"/>
    <mergeCell ref="I41:J41"/>
    <mergeCell ref="A17:C18"/>
    <mergeCell ref="D17:G18"/>
    <mergeCell ref="A19:G19"/>
    <mergeCell ref="B20:D20"/>
    <mergeCell ref="A30:G31"/>
    <mergeCell ref="B36:F36"/>
    <mergeCell ref="B37:F37"/>
    <mergeCell ref="B39:F39"/>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58"/>
  <sheetViews>
    <sheetView topLeftCell="A26" zoomScale="118" zoomScaleNormal="90" zoomScalePageLayoutView="85" workbookViewId="0">
      <selection activeCell="H30" sqref="H30"/>
    </sheetView>
  </sheetViews>
  <sheetFormatPr baseColWidth="10" defaultColWidth="10.85546875" defaultRowHeight="14.25"/>
  <cols>
    <col min="1" max="1" width="25.42578125" style="15" customWidth="1"/>
    <col min="2" max="2" width="19.28515625" style="15" customWidth="1"/>
    <col min="3" max="3" width="17.42578125" style="15" customWidth="1"/>
    <col min="4" max="4" width="33" style="15" customWidth="1"/>
    <col min="5" max="6" width="10.85546875" style="15"/>
    <col min="7" max="7" width="16.140625" style="15" customWidth="1"/>
    <col min="8" max="8" width="43.7109375" style="15" customWidth="1"/>
    <col min="9" max="9" width="10.85546875" style="15"/>
    <col min="10" max="10" width="40" style="15" customWidth="1"/>
    <col min="11" max="11" width="22" style="15" customWidth="1"/>
    <col min="12" max="12" width="10.140625" style="15" customWidth="1"/>
    <col min="13" max="13" width="38.7109375" style="15" customWidth="1"/>
    <col min="14" max="14" width="23.42578125" style="15" customWidth="1"/>
    <col min="15" max="16384" width="10.85546875" style="15"/>
  </cols>
  <sheetData>
    <row r="1" spans="1:14">
      <c r="A1" s="281"/>
      <c r="B1" s="281"/>
      <c r="C1" s="281"/>
      <c r="D1" s="281"/>
      <c r="E1" s="281"/>
      <c r="F1" s="281"/>
      <c r="G1" s="281"/>
      <c r="H1" s="19"/>
      <c r="I1" s="19"/>
      <c r="J1" s="19"/>
      <c r="K1" s="19"/>
      <c r="L1" s="19"/>
      <c r="M1" s="20"/>
      <c r="N1" s="20"/>
    </row>
    <row r="2" spans="1:14">
      <c r="A2" s="282" t="s">
        <v>9</v>
      </c>
      <c r="B2" s="282"/>
      <c r="C2" s="282"/>
      <c r="D2" s="282"/>
      <c r="E2" s="282"/>
      <c r="F2" s="282"/>
      <c r="G2" s="282"/>
      <c r="H2" s="19"/>
      <c r="I2" s="19"/>
      <c r="J2" s="19"/>
      <c r="K2" s="19"/>
      <c r="L2" s="19"/>
      <c r="M2" s="20"/>
      <c r="N2" s="20"/>
    </row>
    <row r="3" spans="1:14">
      <c r="A3" s="282"/>
      <c r="B3" s="282"/>
      <c r="C3" s="282"/>
      <c r="D3" s="282"/>
      <c r="E3" s="282"/>
      <c r="F3" s="282"/>
      <c r="G3" s="282"/>
      <c r="H3" s="19"/>
      <c r="I3" s="19"/>
      <c r="J3" s="19"/>
      <c r="K3" s="19"/>
      <c r="L3" s="19"/>
      <c r="M3" s="20"/>
      <c r="N3" s="20"/>
    </row>
    <row r="4" spans="1:14">
      <c r="A4" s="282"/>
      <c r="B4" s="282"/>
      <c r="C4" s="282"/>
      <c r="D4" s="282"/>
      <c r="E4" s="282"/>
      <c r="F4" s="282"/>
      <c r="G4" s="282"/>
      <c r="H4" s="19"/>
      <c r="I4" s="19"/>
      <c r="J4" s="19"/>
      <c r="K4" s="19"/>
      <c r="L4" s="19"/>
      <c r="M4" s="20"/>
      <c r="N4" s="20"/>
    </row>
    <row r="5" spans="1:14">
      <c r="A5" s="282"/>
      <c r="B5" s="282"/>
      <c r="C5" s="282"/>
      <c r="D5" s="282"/>
      <c r="E5" s="282"/>
      <c r="F5" s="282"/>
      <c r="G5" s="282"/>
      <c r="H5" s="19"/>
      <c r="I5" s="19"/>
      <c r="J5" s="19"/>
      <c r="K5" s="19"/>
      <c r="L5" s="19"/>
      <c r="M5" s="20"/>
      <c r="N5" s="20"/>
    </row>
    <row r="6" spans="1:14" ht="15">
      <c r="A6" s="272" t="s">
        <v>10</v>
      </c>
      <c r="B6" s="272"/>
      <c r="C6" s="272"/>
      <c r="D6" s="272"/>
      <c r="E6" s="272"/>
      <c r="F6" s="272"/>
      <c r="G6" s="272"/>
      <c r="H6" s="19"/>
      <c r="I6" s="19"/>
      <c r="J6" s="19"/>
      <c r="K6" s="19"/>
      <c r="L6" s="19"/>
      <c r="M6" s="21"/>
      <c r="N6" s="21"/>
    </row>
    <row r="7" spans="1:14" ht="15">
      <c r="A7" s="229" t="s">
        <v>11</v>
      </c>
      <c r="B7" s="278" t="s">
        <v>12</v>
      </c>
      <c r="C7" s="278"/>
      <c r="D7" s="278"/>
      <c r="E7" s="269" t="s">
        <v>13</v>
      </c>
      <c r="F7" s="269"/>
      <c r="G7" s="269"/>
      <c r="H7" s="19"/>
      <c r="I7" s="19"/>
      <c r="J7" s="19"/>
      <c r="K7" s="19"/>
      <c r="L7" s="19"/>
      <c r="M7" s="20"/>
      <c r="N7" s="20"/>
    </row>
    <row r="8" spans="1:14" ht="57" customHeight="1">
      <c r="A8" s="24" t="str">
        <f>'CCI INVESTIGACION'!C9</f>
        <v>Docentes en proyectos de investigación</v>
      </c>
      <c r="B8" s="279">
        <f>'CCI INVESTIGACION'!G9</f>
        <v>0.7</v>
      </c>
      <c r="C8" s="280"/>
      <c r="D8" s="280"/>
      <c r="E8" s="268" t="s">
        <v>14</v>
      </c>
      <c r="F8" s="268"/>
      <c r="G8" s="268"/>
      <c r="H8" s="19"/>
      <c r="I8" s="19"/>
      <c r="J8" s="19"/>
      <c r="K8" s="19"/>
      <c r="L8" s="19"/>
      <c r="M8" s="20"/>
      <c r="N8" s="20"/>
    </row>
    <row r="9" spans="1:14" ht="15">
      <c r="A9" s="269" t="s">
        <v>15</v>
      </c>
      <c r="B9" s="269"/>
      <c r="C9" s="269"/>
      <c r="D9" s="269"/>
      <c r="E9" s="269"/>
      <c r="F9" s="269"/>
      <c r="G9" s="269"/>
      <c r="H9" s="19"/>
      <c r="I9" s="19"/>
      <c r="J9" s="19"/>
      <c r="K9" s="19"/>
      <c r="L9" s="19"/>
      <c r="M9" s="20"/>
      <c r="N9" s="20"/>
    </row>
    <row r="10" spans="1:14" ht="37.5" customHeight="1">
      <c r="A10" s="276" t="str">
        <f>'CCI INVESTIGACION'!E9</f>
        <v>Determinar el porcentaje de docentes de la Facultad vinculados a proyectos de investigación</v>
      </c>
      <c r="B10" s="276"/>
      <c r="C10" s="276"/>
      <c r="D10" s="276"/>
      <c r="E10" s="276"/>
      <c r="F10" s="276"/>
      <c r="G10" s="276"/>
      <c r="H10" s="19"/>
      <c r="I10" s="19"/>
      <c r="J10" s="19"/>
      <c r="K10" s="19"/>
      <c r="L10" s="19"/>
      <c r="M10" s="20"/>
      <c r="N10" s="20"/>
    </row>
    <row r="11" spans="1:14" ht="15">
      <c r="A11" s="269" t="s">
        <v>16</v>
      </c>
      <c r="B11" s="269"/>
      <c r="C11" s="269"/>
      <c r="D11" s="269"/>
      <c r="E11" s="269"/>
      <c r="F11" s="269"/>
      <c r="G11" s="269"/>
      <c r="H11" s="19"/>
      <c r="I11" s="19"/>
      <c r="J11" s="19"/>
      <c r="K11" s="19"/>
      <c r="L11" s="19"/>
      <c r="M11" s="20"/>
      <c r="N11" s="20"/>
    </row>
    <row r="12" spans="1:14" ht="60" customHeight="1">
      <c r="A12" s="277" t="str">
        <f>'CCI INVESTIGACION'!D9</f>
        <v>Numero de docentes TC y MT investigadores vinculados a proyectos/Total de docentes TC y MT en el periodo.</v>
      </c>
      <c r="B12" s="276"/>
      <c r="C12" s="276"/>
      <c r="D12" s="276"/>
      <c r="E12" s="276"/>
      <c r="F12" s="276"/>
      <c r="G12" s="276"/>
      <c r="H12" s="19"/>
      <c r="I12" s="19"/>
      <c r="J12" s="19"/>
      <c r="K12" s="19"/>
      <c r="L12" s="19"/>
      <c r="M12" s="20"/>
      <c r="N12" s="20"/>
    </row>
    <row r="13" spans="1:14" ht="15">
      <c r="A13" s="269" t="s">
        <v>17</v>
      </c>
      <c r="B13" s="269"/>
      <c r="C13" s="269"/>
      <c r="D13" s="278" t="s">
        <v>18</v>
      </c>
      <c r="E13" s="278"/>
      <c r="F13" s="278"/>
      <c r="G13" s="278"/>
      <c r="H13" s="19"/>
      <c r="I13" s="19"/>
      <c r="J13" s="19"/>
      <c r="K13" s="19"/>
      <c r="L13" s="19"/>
      <c r="M13" s="20"/>
      <c r="N13" s="20"/>
    </row>
    <row r="14" spans="1:14">
      <c r="A14" s="267" t="s">
        <v>111</v>
      </c>
      <c r="B14" s="267"/>
      <c r="C14" s="267"/>
      <c r="D14" s="268" t="s">
        <v>104</v>
      </c>
      <c r="E14" s="268"/>
      <c r="F14" s="268"/>
      <c r="G14" s="268"/>
      <c r="H14" s="19"/>
      <c r="I14" s="19"/>
      <c r="J14" s="19"/>
      <c r="K14" s="19"/>
      <c r="L14" s="19"/>
      <c r="M14" s="20"/>
      <c r="N14" s="20"/>
    </row>
    <row r="15" spans="1:14" ht="27.95" customHeight="1">
      <c r="A15" s="267"/>
      <c r="B15" s="267"/>
      <c r="C15" s="267"/>
      <c r="D15" s="268"/>
      <c r="E15" s="268"/>
      <c r="F15" s="268"/>
      <c r="G15" s="268"/>
      <c r="H15" s="19"/>
      <c r="I15" s="19"/>
      <c r="J15" s="19"/>
      <c r="K15" s="19"/>
      <c r="L15" s="19"/>
      <c r="M15" s="20"/>
      <c r="N15" s="20"/>
    </row>
    <row r="16" spans="1:14" ht="15">
      <c r="A16" s="269" t="s">
        <v>19</v>
      </c>
      <c r="B16" s="269"/>
      <c r="C16" s="269"/>
      <c r="D16" s="269" t="s">
        <v>20</v>
      </c>
      <c r="E16" s="269"/>
      <c r="F16" s="269"/>
      <c r="G16" s="269"/>
      <c r="H16" s="19"/>
      <c r="I16" s="19"/>
      <c r="J16" s="19"/>
      <c r="K16" s="19"/>
      <c r="L16" s="19"/>
      <c r="M16" s="20"/>
      <c r="N16" s="20"/>
    </row>
    <row r="17" spans="1:14">
      <c r="A17" s="270" t="s">
        <v>104</v>
      </c>
      <c r="B17" s="268"/>
      <c r="C17" s="268"/>
      <c r="D17" s="268" t="s">
        <v>251</v>
      </c>
      <c r="E17" s="268"/>
      <c r="F17" s="268"/>
      <c r="G17" s="268"/>
      <c r="H17" s="19"/>
      <c r="I17" s="19"/>
      <c r="J17" s="19"/>
      <c r="K17" s="19"/>
      <c r="L17" s="19"/>
      <c r="M17" s="20"/>
      <c r="N17" s="20"/>
    </row>
    <row r="18" spans="1:14">
      <c r="A18" s="268"/>
      <c r="B18" s="268"/>
      <c r="C18" s="268"/>
      <c r="D18" s="268"/>
      <c r="E18" s="268"/>
      <c r="F18" s="268"/>
      <c r="G18" s="268"/>
      <c r="H18" s="19"/>
      <c r="I18" s="19"/>
      <c r="J18" s="19"/>
      <c r="K18" s="19"/>
      <c r="L18" s="19"/>
      <c r="M18" s="20"/>
      <c r="N18" s="20"/>
    </row>
    <row r="19" spans="1:14" ht="15">
      <c r="A19" s="271" t="s">
        <v>21</v>
      </c>
      <c r="B19" s="272"/>
      <c r="C19" s="272"/>
      <c r="D19" s="272"/>
      <c r="E19" s="272"/>
      <c r="F19" s="271"/>
      <c r="G19" s="271"/>
      <c r="H19" s="19"/>
      <c r="I19" s="19"/>
      <c r="J19" s="19"/>
      <c r="K19" s="19"/>
      <c r="L19" s="19"/>
      <c r="M19" s="20"/>
      <c r="N19" s="20"/>
    </row>
    <row r="20" spans="1:14" ht="15">
      <c r="A20" s="273" t="s">
        <v>22</v>
      </c>
      <c r="B20" s="273"/>
      <c r="C20" s="273"/>
      <c r="D20" s="273"/>
      <c r="E20" s="274"/>
      <c r="F20" s="26"/>
      <c r="G20" s="26"/>
      <c r="H20" s="19"/>
      <c r="I20" s="19"/>
      <c r="J20" s="19"/>
      <c r="K20" s="19"/>
      <c r="L20" s="19"/>
      <c r="M20" s="20"/>
      <c r="N20" s="20"/>
    </row>
    <row r="21" spans="1:14" ht="30">
      <c r="A21" s="230" t="s">
        <v>23</v>
      </c>
      <c r="B21" s="28" t="s">
        <v>24</v>
      </c>
      <c r="C21" s="233" t="s">
        <v>25</v>
      </c>
      <c r="D21" s="233" t="s">
        <v>103</v>
      </c>
      <c r="E21" s="235" t="s">
        <v>0</v>
      </c>
      <c r="F21" s="30"/>
      <c r="G21" s="31"/>
      <c r="H21" s="19"/>
      <c r="I21" s="19"/>
      <c r="J21" s="19"/>
      <c r="K21" s="19"/>
      <c r="L21" s="19"/>
      <c r="M21" s="31"/>
      <c r="N21" s="31"/>
    </row>
    <row r="22" spans="1:14" ht="33" customHeight="1">
      <c r="A22" s="136" t="s">
        <v>322</v>
      </c>
      <c r="B22" s="137">
        <f>K56</f>
        <v>18</v>
      </c>
      <c r="C22" s="137">
        <f>K55</f>
        <v>11</v>
      </c>
      <c r="D22" s="34">
        <f t="shared" ref="D22:D23" si="0">C22/B22</f>
        <v>0.61111111111111116</v>
      </c>
      <c r="E22" s="232">
        <f>B8</f>
        <v>0.7</v>
      </c>
      <c r="F22" s="37"/>
      <c r="G22" s="31"/>
      <c r="H22" s="19"/>
      <c r="I22" s="19"/>
      <c r="J22" s="19"/>
      <c r="K22" s="19"/>
      <c r="L22" s="19"/>
      <c r="M22" s="31"/>
      <c r="N22" s="31"/>
    </row>
    <row r="23" spans="1:14" ht="33" customHeight="1">
      <c r="A23" s="136" t="s">
        <v>323</v>
      </c>
      <c r="B23" s="137">
        <f>N57</f>
        <v>19</v>
      </c>
      <c r="C23" s="137">
        <f>N56</f>
        <v>10</v>
      </c>
      <c r="D23" s="161">
        <f t="shared" si="0"/>
        <v>0.52631578947368418</v>
      </c>
      <c r="E23" s="232">
        <f>B8</f>
        <v>0.7</v>
      </c>
      <c r="F23" s="37"/>
      <c r="G23" s="31"/>
      <c r="H23" s="19"/>
      <c r="I23" s="19"/>
      <c r="J23" s="19"/>
      <c r="K23" s="19"/>
      <c r="L23" s="19"/>
      <c r="M23" s="31"/>
      <c r="N23" s="31"/>
    </row>
    <row r="24" spans="1:14" ht="15">
      <c r="A24" s="275" t="s">
        <v>26</v>
      </c>
      <c r="B24" s="275"/>
      <c r="C24" s="275"/>
      <c r="D24" s="275"/>
      <c r="E24" s="275"/>
      <c r="F24" s="275"/>
      <c r="G24" s="275"/>
      <c r="H24" s="19"/>
      <c r="I24" s="19"/>
      <c r="J24" s="19"/>
      <c r="K24" s="19"/>
      <c r="L24" s="19"/>
      <c r="M24" s="20"/>
      <c r="N24" s="20"/>
    </row>
    <row r="25" spans="1:14">
      <c r="A25" s="267"/>
      <c r="B25" s="267"/>
      <c r="C25" s="267"/>
      <c r="D25" s="267"/>
      <c r="E25" s="267"/>
      <c r="F25" s="267"/>
      <c r="G25" s="267"/>
      <c r="H25" s="19"/>
      <c r="I25" s="19"/>
      <c r="J25" s="19"/>
      <c r="K25" s="19"/>
      <c r="L25" s="19"/>
      <c r="M25" s="20"/>
      <c r="N25" s="20"/>
    </row>
    <row r="26" spans="1:14" ht="300" customHeight="1">
      <c r="A26" s="267"/>
      <c r="B26" s="267"/>
      <c r="C26" s="267"/>
      <c r="D26" s="267"/>
      <c r="E26" s="267"/>
      <c r="F26" s="267"/>
      <c r="G26" s="267"/>
      <c r="H26" s="19"/>
      <c r="I26" s="19"/>
      <c r="J26" s="19"/>
      <c r="K26" s="19"/>
      <c r="L26" s="19"/>
      <c r="M26" s="20"/>
      <c r="N26" s="20"/>
    </row>
    <row r="27" spans="1:14" ht="15">
      <c r="A27" s="272" t="s">
        <v>27</v>
      </c>
      <c r="B27" s="272"/>
      <c r="C27" s="272"/>
      <c r="D27" s="272"/>
      <c r="E27" s="272"/>
      <c r="F27" s="272"/>
      <c r="G27" s="272"/>
      <c r="H27" s="275"/>
      <c r="I27" s="38"/>
      <c r="J27" s="38"/>
      <c r="K27" s="38"/>
      <c r="L27" s="38"/>
      <c r="M27" s="20"/>
      <c r="N27" s="20"/>
    </row>
    <row r="28" spans="1:14" ht="30">
      <c r="A28" s="235" t="s">
        <v>23</v>
      </c>
      <c r="B28" s="266" t="s">
        <v>28</v>
      </c>
      <c r="C28" s="266"/>
      <c r="D28" s="266"/>
      <c r="E28" s="266"/>
      <c r="F28" s="266"/>
      <c r="G28" s="233" t="s">
        <v>29</v>
      </c>
      <c r="H28" s="233" t="s">
        <v>30</v>
      </c>
      <c r="I28" s="41"/>
      <c r="J28" s="41"/>
      <c r="K28" s="41"/>
      <c r="L28" s="41"/>
      <c r="M28" s="42"/>
      <c r="N28" s="42"/>
    </row>
    <row r="29" spans="1:14" ht="69.95" customHeight="1">
      <c r="A29" s="216" t="s">
        <v>326</v>
      </c>
      <c r="B29" s="265" t="s">
        <v>311</v>
      </c>
      <c r="C29" s="265"/>
      <c r="D29" s="265"/>
      <c r="E29" s="265"/>
      <c r="F29" s="265"/>
      <c r="G29" s="217"/>
      <c r="H29" s="217" t="s">
        <v>31</v>
      </c>
      <c r="J29" s="263"/>
      <c r="K29" s="264"/>
      <c r="L29" s="31"/>
      <c r="M29" s="263"/>
      <c r="N29" s="264"/>
    </row>
    <row r="30" spans="1:14" ht="69.95" customHeight="1">
      <c r="A30" s="216" t="s">
        <v>323</v>
      </c>
      <c r="B30" s="265" t="s">
        <v>335</v>
      </c>
      <c r="C30" s="265"/>
      <c r="D30" s="265"/>
      <c r="E30" s="265"/>
      <c r="F30" s="265"/>
      <c r="G30" s="217"/>
      <c r="H30" s="217" t="s">
        <v>199</v>
      </c>
      <c r="J30" s="263"/>
      <c r="K30" s="264"/>
      <c r="L30" s="31"/>
      <c r="M30" s="263"/>
      <c r="N30" s="264"/>
    </row>
    <row r="32" spans="1:14" ht="15">
      <c r="J32" s="261">
        <v>43101</v>
      </c>
      <c r="K32" s="262"/>
      <c r="M32" s="261">
        <v>43282</v>
      </c>
      <c r="N32" s="262"/>
    </row>
    <row r="35" spans="9:14" ht="15">
      <c r="J35" s="261" t="s">
        <v>322</v>
      </c>
      <c r="K35" s="262"/>
      <c r="M35" s="261">
        <v>43647</v>
      </c>
      <c r="N35" s="262"/>
    </row>
    <row r="36" spans="9:14" ht="45">
      <c r="I36" s="15" t="s">
        <v>331</v>
      </c>
      <c r="J36" s="235" t="s">
        <v>134</v>
      </c>
      <c r="K36" s="233" t="s">
        <v>32</v>
      </c>
      <c r="L36" s="15" t="s">
        <v>331</v>
      </c>
      <c r="M36" s="235" t="s">
        <v>134</v>
      </c>
      <c r="N36" s="233" t="s">
        <v>32</v>
      </c>
    </row>
    <row r="37" spans="9:14">
      <c r="I37" s="15" t="s">
        <v>293</v>
      </c>
      <c r="J37" s="174" t="s">
        <v>72</v>
      </c>
      <c r="K37" s="170">
        <v>0</v>
      </c>
      <c r="M37" s="170" t="s">
        <v>332</v>
      </c>
      <c r="N37" s="170">
        <v>0</v>
      </c>
    </row>
    <row r="38" spans="9:14">
      <c r="I38" s="15" t="s">
        <v>293</v>
      </c>
      <c r="J38" s="174" t="s">
        <v>280</v>
      </c>
      <c r="K38" s="170">
        <v>1</v>
      </c>
      <c r="M38" s="174" t="s">
        <v>72</v>
      </c>
      <c r="N38" s="170">
        <v>0</v>
      </c>
    </row>
    <row r="39" spans="9:14">
      <c r="I39" s="15" t="s">
        <v>294</v>
      </c>
      <c r="J39" s="182" t="s">
        <v>296</v>
      </c>
      <c r="K39" s="170">
        <v>1</v>
      </c>
      <c r="M39" s="174" t="s">
        <v>280</v>
      </c>
      <c r="N39" s="170">
        <v>1</v>
      </c>
    </row>
    <row r="40" spans="9:14">
      <c r="I40" s="15" t="s">
        <v>293</v>
      </c>
      <c r="J40" s="174" t="s">
        <v>201</v>
      </c>
      <c r="K40" s="170">
        <v>1</v>
      </c>
      <c r="M40" s="182" t="s">
        <v>296</v>
      </c>
      <c r="N40" s="170">
        <v>1</v>
      </c>
    </row>
    <row r="41" spans="9:14">
      <c r="I41" s="15" t="s">
        <v>293</v>
      </c>
      <c r="J41" s="171" t="s">
        <v>213</v>
      </c>
      <c r="K41" s="170">
        <v>1</v>
      </c>
      <c r="M41" s="174" t="s">
        <v>201</v>
      </c>
      <c r="N41" s="170">
        <v>1</v>
      </c>
    </row>
    <row r="42" spans="9:14">
      <c r="I42" s="15" t="s">
        <v>293</v>
      </c>
      <c r="J42" s="171" t="s">
        <v>98</v>
      </c>
      <c r="K42" s="170">
        <v>1</v>
      </c>
      <c r="M42" s="171" t="s">
        <v>213</v>
      </c>
      <c r="N42" s="170">
        <v>1</v>
      </c>
    </row>
    <row r="43" spans="9:14">
      <c r="I43" s="15" t="s">
        <v>293</v>
      </c>
      <c r="J43" s="170" t="s">
        <v>202</v>
      </c>
      <c r="K43" s="170">
        <v>0</v>
      </c>
      <c r="M43" s="171" t="s">
        <v>98</v>
      </c>
      <c r="N43" s="170">
        <v>1</v>
      </c>
    </row>
    <row r="44" spans="9:14">
      <c r="I44" s="15" t="s">
        <v>293</v>
      </c>
      <c r="J44" s="171" t="s">
        <v>203</v>
      </c>
      <c r="K44" s="170">
        <v>1</v>
      </c>
      <c r="M44" s="170" t="s">
        <v>202</v>
      </c>
      <c r="N44" s="170">
        <v>0</v>
      </c>
    </row>
    <row r="45" spans="9:14">
      <c r="I45" s="15" t="s">
        <v>293</v>
      </c>
      <c r="J45" s="171" t="s">
        <v>220</v>
      </c>
      <c r="K45" s="170">
        <v>1</v>
      </c>
      <c r="M45" s="171" t="s">
        <v>203</v>
      </c>
      <c r="N45" s="170">
        <v>1</v>
      </c>
    </row>
    <row r="46" spans="9:14">
      <c r="I46" s="15" t="s">
        <v>292</v>
      </c>
      <c r="J46" s="170" t="s">
        <v>206</v>
      </c>
      <c r="K46" s="170">
        <v>0</v>
      </c>
      <c r="M46" s="171" t="s">
        <v>220</v>
      </c>
      <c r="N46" s="170">
        <v>1</v>
      </c>
    </row>
    <row r="47" spans="9:14">
      <c r="I47" s="15" t="s">
        <v>293</v>
      </c>
      <c r="J47" s="170" t="s">
        <v>291</v>
      </c>
      <c r="K47" s="170">
        <v>0</v>
      </c>
      <c r="M47" s="170" t="s">
        <v>206</v>
      </c>
      <c r="N47" s="170">
        <v>0</v>
      </c>
    </row>
    <row r="48" spans="9:14">
      <c r="I48" s="15" t="s">
        <v>293</v>
      </c>
      <c r="J48" s="170" t="s">
        <v>295</v>
      </c>
      <c r="K48" s="170">
        <v>0</v>
      </c>
      <c r="M48" s="170" t="s">
        <v>291</v>
      </c>
      <c r="N48" s="170">
        <v>0</v>
      </c>
    </row>
    <row r="49" spans="9:14">
      <c r="I49" s="15" t="s">
        <v>293</v>
      </c>
      <c r="J49" s="171" t="s">
        <v>205</v>
      </c>
      <c r="K49" s="170">
        <v>0</v>
      </c>
      <c r="M49" s="170" t="s">
        <v>295</v>
      </c>
      <c r="N49" s="170">
        <v>0</v>
      </c>
    </row>
    <row r="50" spans="9:14">
      <c r="I50" s="15" t="s">
        <v>293</v>
      </c>
      <c r="J50" s="170" t="s">
        <v>247</v>
      </c>
      <c r="K50" s="170">
        <v>0</v>
      </c>
      <c r="M50" s="171" t="s">
        <v>205</v>
      </c>
      <c r="N50" s="170">
        <v>0</v>
      </c>
    </row>
    <row r="51" spans="9:14">
      <c r="I51" s="15" t="s">
        <v>293</v>
      </c>
      <c r="J51" s="170" t="s">
        <v>281</v>
      </c>
      <c r="K51" s="170">
        <v>1</v>
      </c>
      <c r="M51" s="170" t="s">
        <v>247</v>
      </c>
      <c r="N51" s="170">
        <v>0</v>
      </c>
    </row>
    <row r="52" spans="9:14">
      <c r="I52" s="15" t="s">
        <v>293</v>
      </c>
      <c r="J52" s="171" t="s">
        <v>211</v>
      </c>
      <c r="K52" s="170">
        <v>1</v>
      </c>
      <c r="M52" s="170" t="s">
        <v>281</v>
      </c>
      <c r="N52" s="170">
        <v>1</v>
      </c>
    </row>
    <row r="53" spans="9:14">
      <c r="I53" s="15" t="s">
        <v>293</v>
      </c>
      <c r="J53" s="171" t="s">
        <v>95</v>
      </c>
      <c r="K53" s="170">
        <v>1</v>
      </c>
      <c r="M53" s="171" t="s">
        <v>211</v>
      </c>
      <c r="N53" s="170">
        <v>0</v>
      </c>
    </row>
    <row r="54" spans="9:14">
      <c r="I54" s="15" t="s">
        <v>293</v>
      </c>
      <c r="J54" s="183" t="s">
        <v>245</v>
      </c>
      <c r="K54" s="170">
        <v>1</v>
      </c>
      <c r="M54" s="171" t="s">
        <v>95</v>
      </c>
      <c r="N54" s="170">
        <v>1</v>
      </c>
    </row>
    <row r="55" spans="9:14" ht="15">
      <c r="J55" s="177" t="s">
        <v>164</v>
      </c>
      <c r="K55" s="178">
        <f>SUM(K37:K54)</f>
        <v>11</v>
      </c>
      <c r="M55" s="183" t="s">
        <v>245</v>
      </c>
      <c r="N55" s="170">
        <v>1</v>
      </c>
    </row>
    <row r="56" spans="9:14" ht="15">
      <c r="J56" s="179" t="s">
        <v>33</v>
      </c>
      <c r="K56" s="180">
        <f>COUNTIF(J37:J54,"*")</f>
        <v>18</v>
      </c>
      <c r="M56" s="177" t="s">
        <v>164</v>
      </c>
      <c r="N56" s="178">
        <f>SUM(N37:N55)</f>
        <v>10</v>
      </c>
    </row>
    <row r="57" spans="9:14" ht="15">
      <c r="J57" s="178" t="s">
        <v>34</v>
      </c>
      <c r="K57" s="181">
        <f>K55/K56</f>
        <v>0.61111111111111116</v>
      </c>
      <c r="M57" s="179" t="s">
        <v>33</v>
      </c>
      <c r="N57" s="180">
        <f>COUNTIF(M37:M55,"*")</f>
        <v>19</v>
      </c>
    </row>
    <row r="58" spans="9:14" ht="15">
      <c r="J58" s="15" t="s">
        <v>297</v>
      </c>
      <c r="M58" s="178" t="s">
        <v>34</v>
      </c>
      <c r="N58" s="181">
        <f>N56/N57</f>
        <v>0.52631578947368418</v>
      </c>
    </row>
  </sheetData>
  <sheetProtection password="CC45" sheet="1" objects="1" scenarios="1"/>
  <mergeCells count="35">
    <mergeCell ref="B8:D8"/>
    <mergeCell ref="E8:G8"/>
    <mergeCell ref="A1:G1"/>
    <mergeCell ref="A2:G5"/>
    <mergeCell ref="A6:G6"/>
    <mergeCell ref="B7:D7"/>
    <mergeCell ref="E7:G7"/>
    <mergeCell ref="A9:G9"/>
    <mergeCell ref="A10:G10"/>
    <mergeCell ref="A11:G11"/>
    <mergeCell ref="A12:G12"/>
    <mergeCell ref="A13:C13"/>
    <mergeCell ref="D13:G13"/>
    <mergeCell ref="B28:F28"/>
    <mergeCell ref="A14:C15"/>
    <mergeCell ref="D14:G15"/>
    <mergeCell ref="A16:C16"/>
    <mergeCell ref="D16:G16"/>
    <mergeCell ref="A17:C18"/>
    <mergeCell ref="D17:G18"/>
    <mergeCell ref="A19:G19"/>
    <mergeCell ref="A20:E20"/>
    <mergeCell ref="A24:G24"/>
    <mergeCell ref="A25:G26"/>
    <mergeCell ref="A27:H27"/>
    <mergeCell ref="J35:K35"/>
    <mergeCell ref="J30:K30"/>
    <mergeCell ref="M30:N30"/>
    <mergeCell ref="M35:N35"/>
    <mergeCell ref="B29:F29"/>
    <mergeCell ref="J29:K29"/>
    <mergeCell ref="M29:N29"/>
    <mergeCell ref="J32:K32"/>
    <mergeCell ref="M32:N32"/>
    <mergeCell ref="B30:F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C106"/>
  <sheetViews>
    <sheetView topLeftCell="B29" zoomScale="125" zoomScaleNormal="90" workbookViewId="0">
      <selection activeCell="B30" sqref="B30:F30"/>
    </sheetView>
  </sheetViews>
  <sheetFormatPr baseColWidth="10" defaultColWidth="10.85546875" defaultRowHeight="14.25"/>
  <cols>
    <col min="1" max="1" width="24.7109375" style="15" customWidth="1"/>
    <col min="2" max="2" width="23.140625" style="15" customWidth="1"/>
    <col min="3" max="3" width="21.7109375" style="15" customWidth="1"/>
    <col min="4" max="4" width="20.28515625" style="15" customWidth="1"/>
    <col min="5" max="5" width="22.140625" style="15" customWidth="1"/>
    <col min="6" max="6" width="10.85546875" style="15"/>
    <col min="7" max="7" width="39" style="15" customWidth="1"/>
    <col min="8" max="8" width="27.7109375" style="15" customWidth="1"/>
    <col min="9" max="9" width="69.28515625" style="15" customWidth="1"/>
    <col min="10" max="10" width="18.42578125" style="15" customWidth="1"/>
    <col min="11" max="11" width="3.85546875" style="15" customWidth="1"/>
    <col min="12" max="12" width="52.7109375" style="15" customWidth="1"/>
    <col min="13" max="13" width="26.140625" style="15" customWidth="1"/>
    <col min="14" max="16384" width="10.85546875" style="15"/>
  </cols>
  <sheetData>
    <row r="1" spans="1:10">
      <c r="A1" s="281"/>
      <c r="B1" s="281"/>
      <c r="C1" s="281"/>
      <c r="D1" s="281"/>
      <c r="E1" s="281"/>
      <c r="F1" s="281"/>
      <c r="G1" s="281"/>
      <c r="H1" s="19"/>
      <c r="I1" s="20"/>
      <c r="J1" s="20"/>
    </row>
    <row r="2" spans="1:10">
      <c r="A2" s="282" t="s">
        <v>9</v>
      </c>
      <c r="B2" s="282"/>
      <c r="C2" s="282"/>
      <c r="D2" s="282"/>
      <c r="E2" s="282"/>
      <c r="F2" s="282"/>
      <c r="G2" s="282"/>
      <c r="H2" s="19"/>
      <c r="I2" s="20"/>
      <c r="J2" s="20"/>
    </row>
    <row r="3" spans="1:10">
      <c r="A3" s="282"/>
      <c r="B3" s="282"/>
      <c r="C3" s="282"/>
      <c r="D3" s="282"/>
      <c r="E3" s="282"/>
      <c r="F3" s="282"/>
      <c r="G3" s="282"/>
      <c r="H3" s="19"/>
      <c r="I3" s="47" t="s">
        <v>14</v>
      </c>
      <c r="J3" s="20"/>
    </row>
    <row r="4" spans="1:10" ht="9.75" customHeight="1">
      <c r="A4" s="282"/>
      <c r="B4" s="282"/>
      <c r="C4" s="282"/>
      <c r="D4" s="282"/>
      <c r="E4" s="282"/>
      <c r="F4" s="282"/>
      <c r="G4" s="282"/>
      <c r="H4" s="19"/>
      <c r="I4" s="47" t="s">
        <v>35</v>
      </c>
      <c r="J4" s="20"/>
    </row>
    <row r="5" spans="1:10" hidden="1">
      <c r="A5" s="282"/>
      <c r="B5" s="282"/>
      <c r="C5" s="282"/>
      <c r="D5" s="282"/>
      <c r="E5" s="282"/>
      <c r="F5" s="282"/>
      <c r="G5" s="282"/>
      <c r="H5" s="19"/>
      <c r="I5" s="47" t="s">
        <v>36</v>
      </c>
      <c r="J5" s="20"/>
    </row>
    <row r="6" spans="1:10" ht="15">
      <c r="A6" s="272" t="s">
        <v>10</v>
      </c>
      <c r="B6" s="272"/>
      <c r="C6" s="272"/>
      <c r="D6" s="272"/>
      <c r="E6" s="272"/>
      <c r="F6" s="272"/>
      <c r="G6" s="272"/>
      <c r="H6" s="19"/>
      <c r="I6" s="21"/>
      <c r="J6" s="21"/>
    </row>
    <row r="7" spans="1:10" ht="15">
      <c r="A7" s="229" t="s">
        <v>11</v>
      </c>
      <c r="B7" s="278" t="s">
        <v>12</v>
      </c>
      <c r="C7" s="278"/>
      <c r="D7" s="278"/>
      <c r="E7" s="269" t="s">
        <v>13</v>
      </c>
      <c r="F7" s="269"/>
      <c r="G7" s="269"/>
      <c r="H7" s="19"/>
      <c r="I7" s="20"/>
      <c r="J7" s="20"/>
    </row>
    <row r="8" spans="1:10" ht="63.75" customHeight="1">
      <c r="A8" s="24" t="str">
        <f>'CCI INVESTIGACION'!C10</f>
        <v>Eficacia en la ejecución de proyectos de Investigación</v>
      </c>
      <c r="B8" s="279">
        <f>'CCI INVESTIGACION'!G10</f>
        <v>1</v>
      </c>
      <c r="C8" s="280"/>
      <c r="D8" s="280"/>
      <c r="E8" s="268" t="s">
        <v>14</v>
      </c>
      <c r="F8" s="268"/>
      <c r="G8" s="268"/>
      <c r="H8" s="19"/>
      <c r="I8" s="20"/>
      <c r="J8" s="20"/>
    </row>
    <row r="9" spans="1:10" ht="15">
      <c r="A9" s="269" t="s">
        <v>15</v>
      </c>
      <c r="B9" s="269"/>
      <c r="C9" s="269"/>
      <c r="D9" s="269"/>
      <c r="E9" s="269"/>
      <c r="F9" s="269"/>
      <c r="G9" s="269"/>
      <c r="H9" s="19"/>
      <c r="I9" s="20"/>
      <c r="J9" s="20"/>
    </row>
    <row r="10" spans="1:10" ht="42" customHeight="1">
      <c r="A10" s="276" t="str">
        <f>'CCI INVESTIGACION'!E10</f>
        <v>Determinar el porcentaje de proyectos de investigación presentados y activos</v>
      </c>
      <c r="B10" s="276"/>
      <c r="C10" s="276"/>
      <c r="D10" s="276"/>
      <c r="E10" s="276"/>
      <c r="F10" s="276"/>
      <c r="G10" s="276"/>
      <c r="H10" s="19"/>
      <c r="I10" s="20"/>
      <c r="J10" s="20"/>
    </row>
    <row r="11" spans="1:10" ht="15">
      <c r="A11" s="269" t="s">
        <v>16</v>
      </c>
      <c r="B11" s="269"/>
      <c r="C11" s="269"/>
      <c r="D11" s="269"/>
      <c r="E11" s="269"/>
      <c r="F11" s="269"/>
      <c r="G11" s="269"/>
      <c r="H11" s="19"/>
      <c r="I11" s="20"/>
      <c r="J11" s="20"/>
    </row>
    <row r="12" spans="1:10" ht="36.75" customHeight="1">
      <c r="A12" s="277" t="str">
        <f>'CCI INVESTIGACION'!D10</f>
        <v>Proyectos de investigación activos*100/Número de proyectos presentados en convocatoria</v>
      </c>
      <c r="B12" s="276"/>
      <c r="C12" s="276"/>
      <c r="D12" s="276"/>
      <c r="E12" s="276"/>
      <c r="F12" s="276"/>
      <c r="G12" s="276"/>
      <c r="H12" s="19"/>
      <c r="I12" s="20"/>
      <c r="J12" s="20"/>
    </row>
    <row r="13" spans="1:10" ht="15">
      <c r="A13" s="269" t="s">
        <v>17</v>
      </c>
      <c r="B13" s="269"/>
      <c r="C13" s="269"/>
      <c r="D13" s="278" t="s">
        <v>18</v>
      </c>
      <c r="E13" s="278"/>
      <c r="F13" s="278"/>
      <c r="G13" s="278"/>
      <c r="H13" s="19"/>
      <c r="I13" s="20"/>
      <c r="J13" s="20"/>
    </row>
    <row r="14" spans="1:10" ht="14.1" customHeight="1">
      <c r="A14" s="267" t="s">
        <v>145</v>
      </c>
      <c r="B14" s="267"/>
      <c r="C14" s="267"/>
      <c r="D14" s="268" t="s">
        <v>107</v>
      </c>
      <c r="E14" s="268"/>
      <c r="F14" s="268"/>
      <c r="G14" s="268"/>
      <c r="H14" s="19"/>
      <c r="I14" s="20"/>
      <c r="J14" s="20"/>
    </row>
    <row r="15" spans="1:10" ht="40.5" customHeight="1">
      <c r="A15" s="267"/>
      <c r="B15" s="267"/>
      <c r="C15" s="267"/>
      <c r="D15" s="268"/>
      <c r="E15" s="268"/>
      <c r="F15" s="268"/>
      <c r="G15" s="268"/>
      <c r="H15" s="19"/>
      <c r="I15" s="20"/>
      <c r="J15" s="20"/>
    </row>
    <row r="16" spans="1:10" ht="15">
      <c r="A16" s="269" t="s">
        <v>19</v>
      </c>
      <c r="B16" s="269"/>
      <c r="C16" s="269"/>
      <c r="D16" s="269" t="s">
        <v>20</v>
      </c>
      <c r="E16" s="269"/>
      <c r="F16" s="269"/>
      <c r="G16" s="269"/>
      <c r="H16" s="19"/>
      <c r="I16" s="20"/>
      <c r="J16" s="20"/>
    </row>
    <row r="17" spans="1:55">
      <c r="A17" s="270" t="s">
        <v>104</v>
      </c>
      <c r="B17" s="268"/>
      <c r="C17" s="268"/>
      <c r="D17" s="268" t="s">
        <v>136</v>
      </c>
      <c r="E17" s="268"/>
      <c r="F17" s="268"/>
      <c r="G17" s="268"/>
      <c r="H17" s="19"/>
      <c r="I17" s="20"/>
      <c r="J17" s="20"/>
    </row>
    <row r="18" spans="1:55">
      <c r="A18" s="268"/>
      <c r="B18" s="268"/>
      <c r="C18" s="268"/>
      <c r="D18" s="268"/>
      <c r="E18" s="268"/>
      <c r="F18" s="268"/>
      <c r="G18" s="268"/>
      <c r="H18" s="19"/>
      <c r="I18" s="20"/>
      <c r="J18" s="20"/>
    </row>
    <row r="19" spans="1:55" ht="15">
      <c r="A19" s="271" t="s">
        <v>21</v>
      </c>
      <c r="B19" s="272"/>
      <c r="C19" s="272"/>
      <c r="D19" s="272"/>
      <c r="E19" s="271"/>
      <c r="F19" s="271"/>
      <c r="G19" s="271"/>
      <c r="H19" s="19"/>
      <c r="I19" s="20"/>
      <c r="J19" s="20"/>
    </row>
    <row r="20" spans="1:55" ht="15">
      <c r="A20" s="235"/>
      <c r="B20" s="284" t="s">
        <v>22</v>
      </c>
      <c r="C20" s="273"/>
      <c r="D20" s="273"/>
      <c r="E20" s="273"/>
      <c r="F20" s="273"/>
      <c r="G20" s="26"/>
      <c r="H20" s="19"/>
      <c r="I20" s="20"/>
      <c r="J20" s="20"/>
    </row>
    <row r="21" spans="1:55" ht="65.25" customHeight="1">
      <c r="B21" s="235" t="s">
        <v>37</v>
      </c>
      <c r="C21" s="233" t="s">
        <v>106</v>
      </c>
      <c r="D21" s="233" t="s">
        <v>137</v>
      </c>
      <c r="E21" s="233" t="s">
        <v>105</v>
      </c>
      <c r="F21" s="233" t="s">
        <v>0</v>
      </c>
      <c r="G21" s="31"/>
      <c r="H21" s="19"/>
      <c r="I21" s="31"/>
      <c r="J21" s="31"/>
    </row>
    <row r="22" spans="1:55" ht="27.95" customHeight="1">
      <c r="A22" s="31"/>
      <c r="B22" s="141" t="s">
        <v>327</v>
      </c>
      <c r="C22" s="137">
        <f>J46</f>
        <v>9</v>
      </c>
      <c r="D22" s="137">
        <f>J45</f>
        <v>9</v>
      </c>
      <c r="E22" s="56">
        <f t="shared" ref="E22:E23" si="0">D22/C22</f>
        <v>1</v>
      </c>
      <c r="F22" s="232">
        <v>1</v>
      </c>
      <c r="G22" s="31"/>
      <c r="H22" s="19"/>
      <c r="I22" s="31"/>
      <c r="J22" s="31"/>
    </row>
    <row r="23" spans="1:55" ht="27.95" customHeight="1">
      <c r="A23" s="31"/>
      <c r="B23" s="141" t="s">
        <v>328</v>
      </c>
      <c r="C23" s="137">
        <f>M46</f>
        <v>7</v>
      </c>
      <c r="D23" s="137">
        <f>M45</f>
        <v>7</v>
      </c>
      <c r="E23" s="164">
        <f t="shared" si="0"/>
        <v>1</v>
      </c>
      <c r="F23" s="232">
        <v>1</v>
      </c>
      <c r="G23" s="31"/>
      <c r="H23" s="19"/>
      <c r="I23" s="31"/>
      <c r="J23" s="31"/>
    </row>
    <row r="24" spans="1:55" ht="15">
      <c r="A24" s="275" t="s">
        <v>26</v>
      </c>
      <c r="B24" s="275"/>
      <c r="C24" s="275"/>
      <c r="D24" s="275"/>
      <c r="E24" s="275"/>
      <c r="F24" s="275"/>
      <c r="G24" s="275"/>
      <c r="H24" s="19"/>
      <c r="I24" s="20"/>
      <c r="J24" s="20"/>
    </row>
    <row r="25" spans="1:55">
      <c r="A25" s="267"/>
      <c r="B25" s="267"/>
      <c r="C25" s="267"/>
      <c r="D25" s="267"/>
      <c r="E25" s="267"/>
      <c r="F25" s="267"/>
      <c r="G25" s="267"/>
      <c r="H25" s="19"/>
      <c r="I25" s="20"/>
      <c r="J25" s="20"/>
    </row>
    <row r="26" spans="1:55" ht="300" customHeight="1">
      <c r="A26" s="267"/>
      <c r="B26" s="267"/>
      <c r="C26" s="267"/>
      <c r="D26" s="267"/>
      <c r="E26" s="267"/>
      <c r="F26" s="267"/>
      <c r="G26" s="267"/>
      <c r="H26" s="19"/>
      <c r="I26" s="20"/>
      <c r="J26" s="20"/>
    </row>
    <row r="27" spans="1:55" ht="15">
      <c r="A27" s="272" t="s">
        <v>27</v>
      </c>
      <c r="B27" s="272"/>
      <c r="C27" s="272"/>
      <c r="D27" s="272"/>
      <c r="E27" s="272"/>
      <c r="F27" s="272"/>
      <c r="G27" s="272"/>
      <c r="H27" s="275"/>
      <c r="I27" s="20"/>
      <c r="J27" s="20"/>
    </row>
    <row r="28" spans="1:55" ht="15">
      <c r="A28" s="235" t="s">
        <v>23</v>
      </c>
      <c r="B28" s="266" t="s">
        <v>28</v>
      </c>
      <c r="C28" s="266"/>
      <c r="D28" s="266"/>
      <c r="E28" s="266"/>
      <c r="F28" s="266"/>
      <c r="G28" s="233" t="s">
        <v>29</v>
      </c>
      <c r="H28" s="233" t="s">
        <v>30</v>
      </c>
      <c r="I28" s="42"/>
      <c r="J28" s="42"/>
    </row>
    <row r="29" spans="1:55" s="47" customFormat="1" ht="101.1" customHeight="1">
      <c r="A29" s="48" t="s">
        <v>329</v>
      </c>
      <c r="B29" s="283" t="s">
        <v>336</v>
      </c>
      <c r="C29" s="283"/>
      <c r="D29" s="283"/>
      <c r="E29" s="283"/>
      <c r="F29" s="283"/>
      <c r="G29" s="48"/>
      <c r="H29" s="31"/>
      <c r="I29" s="220"/>
      <c r="J29" s="236"/>
      <c r="L29" s="236"/>
      <c r="M29" s="236"/>
      <c r="BC29" s="57"/>
    </row>
    <row r="30" spans="1:55" s="47" customFormat="1" ht="101.1" customHeight="1">
      <c r="A30" s="48" t="s">
        <v>323</v>
      </c>
      <c r="B30" s="283" t="s">
        <v>337</v>
      </c>
      <c r="C30" s="283"/>
      <c r="D30" s="283"/>
      <c r="E30" s="283"/>
      <c r="F30" s="283"/>
      <c r="G30" s="48"/>
      <c r="H30" s="48"/>
      <c r="I30" s="220"/>
      <c r="J30" s="236"/>
      <c r="L30" s="236"/>
      <c r="M30" s="236"/>
      <c r="BC30" s="57"/>
    </row>
    <row r="31" spans="1:55" s="47" customFormat="1" ht="30" customHeight="1">
      <c r="I31" s="202"/>
      <c r="J31" s="31"/>
      <c r="Z31" s="57"/>
    </row>
    <row r="32" spans="1:55" s="47" customFormat="1">
      <c r="Z32" s="57"/>
    </row>
    <row r="33" spans="9:26" s="47" customFormat="1" ht="15">
      <c r="I33" s="264"/>
      <c r="J33" s="264"/>
      <c r="Z33" s="57"/>
    </row>
    <row r="34" spans="9:26" s="47" customFormat="1" ht="27.95" customHeight="1">
      <c r="I34" s="269" t="s">
        <v>322</v>
      </c>
      <c r="J34" s="269"/>
      <c r="L34" s="269" t="s">
        <v>323</v>
      </c>
      <c r="M34" s="269"/>
      <c r="Z34" s="57"/>
    </row>
    <row r="35" spans="9:26" s="47" customFormat="1" ht="30" customHeight="1">
      <c r="I35" s="82" t="s">
        <v>171</v>
      </c>
      <c r="J35" s="61" t="s">
        <v>138</v>
      </c>
      <c r="L35" s="82" t="s">
        <v>171</v>
      </c>
      <c r="M35" s="61" t="s">
        <v>138</v>
      </c>
      <c r="Z35" s="57"/>
    </row>
    <row r="36" spans="9:26" s="47" customFormat="1" ht="30" customHeight="1">
      <c r="I36" s="204" t="s">
        <v>284</v>
      </c>
      <c r="J36" s="48">
        <v>1</v>
      </c>
      <c r="L36" s="204" t="s">
        <v>284</v>
      </c>
      <c r="M36" s="48">
        <v>1</v>
      </c>
      <c r="Z36" s="57"/>
    </row>
    <row r="37" spans="9:26" s="47" customFormat="1" ht="30" customHeight="1">
      <c r="I37" s="208" t="s">
        <v>285</v>
      </c>
      <c r="J37" s="48">
        <v>1</v>
      </c>
      <c r="L37" s="208" t="s">
        <v>285</v>
      </c>
      <c r="M37" s="48">
        <v>1</v>
      </c>
      <c r="Z37" s="57"/>
    </row>
    <row r="38" spans="9:26" s="47" customFormat="1" ht="30" customHeight="1">
      <c r="I38" s="218" t="s">
        <v>286</v>
      </c>
      <c r="J38" s="48">
        <v>1</v>
      </c>
      <c r="L38" s="218" t="s">
        <v>286</v>
      </c>
      <c r="M38" s="48">
        <v>1</v>
      </c>
      <c r="Z38" s="57"/>
    </row>
    <row r="39" spans="9:26" s="47" customFormat="1" ht="38.25">
      <c r="I39" s="208" t="s">
        <v>287</v>
      </c>
      <c r="J39" s="48">
        <v>1</v>
      </c>
      <c r="L39" s="208" t="s">
        <v>287</v>
      </c>
      <c r="M39" s="48">
        <v>1</v>
      </c>
      <c r="Z39" s="57"/>
    </row>
    <row r="40" spans="9:26" s="47" customFormat="1" ht="38.25">
      <c r="I40" s="187" t="s">
        <v>288</v>
      </c>
      <c r="J40" s="48">
        <v>1</v>
      </c>
      <c r="L40" s="187" t="s">
        <v>288</v>
      </c>
      <c r="M40" s="48">
        <v>1</v>
      </c>
      <c r="Z40" s="57"/>
    </row>
    <row r="41" spans="9:26" s="47" customFormat="1" ht="38.25">
      <c r="I41" s="207" t="s">
        <v>289</v>
      </c>
      <c r="J41" s="48">
        <v>1</v>
      </c>
      <c r="L41" s="207" t="s">
        <v>289</v>
      </c>
      <c r="M41" s="48">
        <v>1</v>
      </c>
      <c r="Z41" s="57"/>
    </row>
    <row r="42" spans="9:26" s="47" customFormat="1" ht="25.5">
      <c r="I42" s="208" t="s">
        <v>290</v>
      </c>
      <c r="J42" s="48">
        <v>1</v>
      </c>
      <c r="L42" s="208" t="s">
        <v>290</v>
      </c>
      <c r="M42" s="48">
        <v>1</v>
      </c>
      <c r="Z42" s="57"/>
    </row>
    <row r="43" spans="9:26" s="47" customFormat="1">
      <c r="I43" s="208" t="s">
        <v>316</v>
      </c>
      <c r="J43" s="48">
        <v>1</v>
      </c>
      <c r="L43" s="208"/>
      <c r="M43" s="48"/>
      <c r="Z43" s="57"/>
    </row>
    <row r="44" spans="9:26" s="47" customFormat="1" ht="30" customHeight="1">
      <c r="I44" s="219" t="s">
        <v>298</v>
      </c>
      <c r="J44" s="48">
        <v>1</v>
      </c>
      <c r="L44" s="219"/>
      <c r="M44" s="48"/>
      <c r="Z44" s="57"/>
    </row>
    <row r="45" spans="9:26" s="47" customFormat="1" ht="15">
      <c r="I45" s="63" t="s">
        <v>256</v>
      </c>
      <c r="J45" s="111">
        <f>SUM(J36:J44)</f>
        <v>9</v>
      </c>
      <c r="L45" s="63" t="s">
        <v>256</v>
      </c>
      <c r="M45" s="111">
        <f>SUM(M36:M44)</f>
        <v>7</v>
      </c>
      <c r="Z45" s="57"/>
    </row>
    <row r="46" spans="9:26" s="47" customFormat="1" ht="15">
      <c r="I46" s="110" t="s">
        <v>39</v>
      </c>
      <c r="J46" s="111">
        <f>COUNTIF(I36:I44,"*")</f>
        <v>9</v>
      </c>
      <c r="L46" s="110" t="s">
        <v>39</v>
      </c>
      <c r="M46" s="111">
        <f>COUNTIF(L36:L44,"*")</f>
        <v>7</v>
      </c>
      <c r="Z46" s="57"/>
    </row>
    <row r="47" spans="9:26" s="47" customFormat="1">
      <c r="I47" s="241"/>
      <c r="J47" s="31"/>
      <c r="Z47" s="57"/>
    </row>
    <row r="48" spans="9:26" s="47" customFormat="1">
      <c r="I48" s="241"/>
      <c r="J48" s="31"/>
      <c r="Z48" s="57"/>
    </row>
    <row r="49" spans="9:26" s="47" customFormat="1">
      <c r="I49" s="241"/>
      <c r="J49" s="31"/>
      <c r="Z49" s="57"/>
    </row>
    <row r="50" spans="9:26" s="47" customFormat="1">
      <c r="I50" s="241"/>
      <c r="J50" s="31"/>
      <c r="Z50" s="57"/>
    </row>
    <row r="51" spans="9:26" s="105" customFormat="1" ht="15">
      <c r="I51" s="240"/>
      <c r="J51" s="242"/>
      <c r="Z51" s="106"/>
    </row>
    <row r="52" spans="9:26" s="105" customFormat="1" ht="15">
      <c r="I52" s="243"/>
      <c r="J52" s="242"/>
      <c r="Z52" s="106"/>
    </row>
    <row r="53" spans="9:26" s="105" customFormat="1">
      <c r="I53" s="244"/>
      <c r="J53" s="244"/>
      <c r="Z53" s="106"/>
    </row>
    <row r="54" spans="9:26" s="105" customFormat="1" ht="15">
      <c r="I54" s="264"/>
      <c r="J54" s="264"/>
      <c r="Z54" s="106"/>
    </row>
    <row r="55" spans="9:26" s="105" customFormat="1" ht="15">
      <c r="I55" s="26"/>
      <c r="J55" s="239"/>
      <c r="Z55" s="106"/>
    </row>
    <row r="56" spans="9:26" s="105" customFormat="1">
      <c r="I56" s="241"/>
      <c r="J56" s="245"/>
      <c r="Z56" s="106"/>
    </row>
    <row r="57" spans="9:26" s="107" customFormat="1">
      <c r="I57" s="241"/>
      <c r="J57" s="245"/>
    </row>
    <row r="58" spans="9:26" s="107" customFormat="1">
      <c r="I58" s="241"/>
      <c r="J58" s="245"/>
    </row>
    <row r="59" spans="9:26" s="107" customFormat="1">
      <c r="I59" s="241"/>
      <c r="J59" s="245"/>
    </row>
    <row r="60" spans="9:26" s="107" customFormat="1">
      <c r="I60" s="241"/>
      <c r="J60" s="245"/>
    </row>
    <row r="61" spans="9:26" s="107" customFormat="1">
      <c r="I61" s="241"/>
      <c r="J61" s="245"/>
    </row>
    <row r="62" spans="9:26" ht="15">
      <c r="I62" s="240"/>
      <c r="J62" s="242"/>
    </row>
    <row r="63" spans="9:26" ht="15">
      <c r="I63" s="243"/>
      <c r="J63" s="242"/>
    </row>
    <row r="64" spans="9:26">
      <c r="I64" s="192"/>
      <c r="J64" s="192"/>
    </row>
    <row r="65" spans="9:10" ht="15">
      <c r="I65" s="264"/>
      <c r="J65" s="264"/>
    </row>
    <row r="66" spans="9:10" ht="15">
      <c r="I66" s="26"/>
      <c r="J66" s="239"/>
    </row>
    <row r="67" spans="9:10">
      <c r="I67" s="241"/>
      <c r="J67" s="245"/>
    </row>
    <row r="68" spans="9:10">
      <c r="I68" s="241"/>
      <c r="J68" s="245"/>
    </row>
    <row r="69" spans="9:10">
      <c r="I69" s="241"/>
      <c r="J69" s="245"/>
    </row>
    <row r="70" spans="9:10">
      <c r="I70" s="241"/>
      <c r="J70" s="245"/>
    </row>
    <row r="71" spans="9:10">
      <c r="I71" s="241"/>
      <c r="J71" s="245"/>
    </row>
    <row r="72" spans="9:10" ht="15">
      <c r="I72" s="246"/>
      <c r="J72" s="31"/>
    </row>
    <row r="73" spans="9:10">
      <c r="I73" s="241"/>
      <c r="J73" s="31"/>
    </row>
    <row r="74" spans="9:10" ht="15">
      <c r="I74" s="240"/>
      <c r="J74" s="242"/>
    </row>
    <row r="75" spans="9:10" ht="15">
      <c r="I75" s="243"/>
      <c r="J75" s="242"/>
    </row>
    <row r="76" spans="9:10">
      <c r="I76" s="192"/>
      <c r="J76" s="192"/>
    </row>
    <row r="77" spans="9:10" ht="15">
      <c r="I77" s="264"/>
      <c r="J77" s="264"/>
    </row>
    <row r="78" spans="9:10" ht="15">
      <c r="I78" s="26"/>
      <c r="J78" s="239"/>
    </row>
    <row r="79" spans="9:10">
      <c r="I79" s="247"/>
      <c r="J79" s="31"/>
    </row>
    <row r="80" spans="9:10">
      <c r="I80" s="247"/>
      <c r="J80" s="31"/>
    </row>
    <row r="81" spans="9:10">
      <c r="I81" s="247"/>
      <c r="J81" s="31"/>
    </row>
    <row r="82" spans="9:10">
      <c r="I82" s="248"/>
      <c r="J82" s="31"/>
    </row>
    <row r="83" spans="9:10">
      <c r="I83" s="247"/>
      <c r="J83" s="31"/>
    </row>
    <row r="84" spans="9:10" ht="26.1" customHeight="1">
      <c r="I84" s="249"/>
      <c r="J84" s="31"/>
    </row>
    <row r="85" spans="9:10" ht="54.95" customHeight="1">
      <c r="I85" s="247"/>
      <c r="J85" s="31"/>
    </row>
    <row r="86" spans="9:10" ht="15">
      <c r="I86" s="240"/>
      <c r="J86" s="242"/>
    </row>
    <row r="87" spans="9:10" ht="15">
      <c r="I87" s="243"/>
      <c r="J87" s="242"/>
    </row>
    <row r="88" spans="9:10">
      <c r="I88" s="192"/>
      <c r="J88" s="192"/>
    </row>
    <row r="89" spans="9:10">
      <c r="I89" s="192"/>
      <c r="J89" s="192"/>
    </row>
    <row r="90" spans="9:10">
      <c r="I90" s="192"/>
      <c r="J90" s="192"/>
    </row>
    <row r="91" spans="9:10">
      <c r="I91" s="192"/>
      <c r="J91" s="192"/>
    </row>
    <row r="92" spans="9:10">
      <c r="I92" s="192"/>
      <c r="J92" s="192"/>
    </row>
    <row r="93" spans="9:10">
      <c r="I93" s="192"/>
      <c r="J93" s="192"/>
    </row>
    <row r="94" spans="9:10">
      <c r="I94" s="192"/>
      <c r="J94" s="192"/>
    </row>
    <row r="95" spans="9:10">
      <c r="I95" s="192"/>
      <c r="J95" s="192"/>
    </row>
    <row r="96" spans="9:10">
      <c r="I96" s="192"/>
      <c r="J96" s="192"/>
    </row>
    <row r="97" spans="9:10">
      <c r="I97" s="192"/>
      <c r="J97" s="192"/>
    </row>
    <row r="98" spans="9:10">
      <c r="I98" s="192"/>
      <c r="J98" s="192"/>
    </row>
    <row r="99" spans="9:10">
      <c r="I99" s="192"/>
      <c r="J99" s="192"/>
    </row>
    <row r="100" spans="9:10">
      <c r="I100" s="192"/>
      <c r="J100" s="192"/>
    </row>
    <row r="101" spans="9:10">
      <c r="I101" s="192"/>
      <c r="J101" s="192"/>
    </row>
    <row r="102" spans="9:10">
      <c r="I102" s="192"/>
      <c r="J102" s="192"/>
    </row>
    <row r="103" spans="9:10">
      <c r="I103" s="192"/>
      <c r="J103" s="192"/>
    </row>
    <row r="104" spans="9:10">
      <c r="I104" s="192"/>
      <c r="J104" s="192"/>
    </row>
    <row r="105" spans="9:10">
      <c r="I105" s="192"/>
      <c r="J105" s="192"/>
    </row>
    <row r="106" spans="9:10">
      <c r="I106" s="192"/>
      <c r="J106" s="192"/>
    </row>
  </sheetData>
  <sheetProtection password="CC45" sheet="1" objects="1" scenarios="1"/>
  <mergeCells count="33">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I77:J77"/>
    <mergeCell ref="B30:F30"/>
    <mergeCell ref="A19:G19"/>
    <mergeCell ref="B20:F20"/>
    <mergeCell ref="A24:G24"/>
    <mergeCell ref="A25:G26"/>
    <mergeCell ref="A27:H27"/>
    <mergeCell ref="B28:F28"/>
    <mergeCell ref="I34:J34"/>
    <mergeCell ref="L34:M34"/>
    <mergeCell ref="B29:F29"/>
    <mergeCell ref="I33:J33"/>
    <mergeCell ref="I54:J54"/>
    <mergeCell ref="I65:J6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K81"/>
  <sheetViews>
    <sheetView topLeftCell="A28" zoomScale="125" zoomScaleNormal="90" workbookViewId="0">
      <selection activeCell="B30" sqref="B30:F30"/>
    </sheetView>
  </sheetViews>
  <sheetFormatPr baseColWidth="10" defaultColWidth="10.85546875" defaultRowHeight="14.25"/>
  <cols>
    <col min="1" max="1" width="18.28515625" style="15" customWidth="1"/>
    <col min="2" max="2" width="10.85546875" style="15"/>
    <col min="3" max="3" width="13.85546875" style="15" customWidth="1"/>
    <col min="4" max="4" width="28.28515625" style="15" customWidth="1"/>
    <col min="5" max="6" width="10.85546875" style="15"/>
    <col min="7" max="7" width="18.140625" style="15" customWidth="1"/>
    <col min="8" max="8" width="29.7109375" style="15" customWidth="1"/>
    <col min="9" max="9" width="36.42578125" style="15" customWidth="1"/>
    <col min="10" max="10" width="25.28515625" style="15" customWidth="1"/>
    <col min="11" max="11" width="75.28515625" style="15" customWidth="1"/>
    <col min="12" max="16384" width="10.85546875" style="15"/>
  </cols>
  <sheetData>
    <row r="1" spans="1:11">
      <c r="A1" s="281"/>
      <c r="B1" s="281"/>
      <c r="C1" s="281"/>
      <c r="D1" s="281"/>
      <c r="E1" s="281"/>
      <c r="F1" s="281"/>
      <c r="G1" s="281"/>
      <c r="H1" s="20"/>
      <c r="I1" s="20"/>
      <c r="J1" s="20"/>
      <c r="K1" s="20"/>
    </row>
    <row r="2" spans="1:11">
      <c r="A2" s="282" t="s">
        <v>9</v>
      </c>
      <c r="B2" s="282"/>
      <c r="C2" s="282"/>
      <c r="D2" s="282"/>
      <c r="E2" s="282"/>
      <c r="F2" s="282"/>
      <c r="G2" s="282"/>
      <c r="H2" s="20"/>
      <c r="I2" s="20"/>
      <c r="J2" s="20"/>
      <c r="K2" s="20"/>
    </row>
    <row r="3" spans="1:11">
      <c r="A3" s="282"/>
      <c r="B3" s="282"/>
      <c r="C3" s="282"/>
      <c r="D3" s="282"/>
      <c r="E3" s="282"/>
      <c r="F3" s="282"/>
      <c r="G3" s="282"/>
      <c r="H3" s="47" t="s">
        <v>14</v>
      </c>
      <c r="J3" s="20"/>
      <c r="K3" s="20"/>
    </row>
    <row r="4" spans="1:11">
      <c r="A4" s="282"/>
      <c r="B4" s="282"/>
      <c r="C4" s="282"/>
      <c r="D4" s="282"/>
      <c r="E4" s="282"/>
      <c r="F4" s="282"/>
      <c r="G4" s="282"/>
      <c r="H4" s="47" t="s">
        <v>35</v>
      </c>
      <c r="J4" s="20"/>
      <c r="K4" s="20"/>
    </row>
    <row r="5" spans="1:11">
      <c r="A5" s="282"/>
      <c r="B5" s="282"/>
      <c r="C5" s="282"/>
      <c r="D5" s="282"/>
      <c r="E5" s="282"/>
      <c r="F5" s="282"/>
      <c r="G5" s="282"/>
      <c r="H5" s="47" t="s">
        <v>36</v>
      </c>
      <c r="J5" s="20"/>
      <c r="K5" s="20"/>
    </row>
    <row r="6" spans="1:11" ht="15">
      <c r="A6" s="272" t="s">
        <v>10</v>
      </c>
      <c r="B6" s="272"/>
      <c r="C6" s="272"/>
      <c r="D6" s="272"/>
      <c r="E6" s="272"/>
      <c r="F6" s="272"/>
      <c r="G6" s="272"/>
      <c r="H6" s="21"/>
      <c r="I6" s="21"/>
      <c r="J6" s="21"/>
      <c r="K6" s="21"/>
    </row>
    <row r="7" spans="1:11" ht="15">
      <c r="A7" s="229" t="s">
        <v>11</v>
      </c>
      <c r="B7" s="278" t="s">
        <v>12</v>
      </c>
      <c r="C7" s="278"/>
      <c r="D7" s="278"/>
      <c r="E7" s="269" t="s">
        <v>13</v>
      </c>
      <c r="F7" s="269"/>
      <c r="G7" s="269"/>
      <c r="H7" s="20"/>
      <c r="I7" s="20"/>
      <c r="J7" s="20"/>
      <c r="K7" s="20"/>
    </row>
    <row r="8" spans="1:11" ht="35.25" customHeight="1">
      <c r="A8" s="24" t="str">
        <f>'CCI INVESTIGACION'!C11</f>
        <v>Producción academica</v>
      </c>
      <c r="B8" s="279">
        <f>'CCI INVESTIGACION'!G11</f>
        <v>0.7</v>
      </c>
      <c r="C8" s="280"/>
      <c r="D8" s="280"/>
      <c r="E8" s="268" t="s">
        <v>14</v>
      </c>
      <c r="F8" s="268"/>
      <c r="G8" s="268"/>
      <c r="H8" s="20"/>
      <c r="I8" s="20"/>
      <c r="J8" s="20"/>
      <c r="K8" s="20"/>
    </row>
    <row r="9" spans="1:11" ht="15">
      <c r="A9" s="269" t="s">
        <v>15</v>
      </c>
      <c r="B9" s="269"/>
      <c r="C9" s="269"/>
      <c r="D9" s="269"/>
      <c r="E9" s="269"/>
      <c r="F9" s="269"/>
      <c r="G9" s="269"/>
      <c r="H9" s="20"/>
      <c r="I9" s="20"/>
      <c r="J9" s="20"/>
      <c r="K9" s="20"/>
    </row>
    <row r="10" spans="1:11" ht="33.75" customHeight="1">
      <c r="A10" s="276" t="str">
        <f>'CCI INVESTIGACION'!E11</f>
        <v xml:space="preserve">Determinar el porcentaje de docentes que realizan producción academica </v>
      </c>
      <c r="B10" s="276"/>
      <c r="C10" s="276"/>
      <c r="D10" s="276"/>
      <c r="E10" s="276"/>
      <c r="F10" s="276"/>
      <c r="G10" s="276"/>
      <c r="H10" s="20"/>
      <c r="I10" s="20"/>
      <c r="J10" s="20"/>
      <c r="K10" s="20"/>
    </row>
    <row r="11" spans="1:11" ht="15">
      <c r="A11" s="269" t="s">
        <v>16</v>
      </c>
      <c r="B11" s="269"/>
      <c r="C11" s="269"/>
      <c r="D11" s="269"/>
      <c r="E11" s="269"/>
      <c r="F11" s="269"/>
      <c r="G11" s="269"/>
      <c r="H11" s="20"/>
      <c r="I11" s="20"/>
      <c r="J11" s="20"/>
      <c r="K11" s="20"/>
    </row>
    <row r="12" spans="1:11" ht="35.25" customHeight="1">
      <c r="A12" s="277" t="str">
        <f>'CCI INVESTIGACION'!D11</f>
        <v>Numero de docentes TC/MT con producción academica del periodo/numero de docentes TC/MT en el periodo</v>
      </c>
      <c r="B12" s="276"/>
      <c r="C12" s="276"/>
      <c r="D12" s="276"/>
      <c r="E12" s="276"/>
      <c r="F12" s="276"/>
      <c r="G12" s="276"/>
      <c r="H12" s="20"/>
      <c r="I12" s="20"/>
      <c r="J12" s="20"/>
      <c r="K12" s="20"/>
    </row>
    <row r="13" spans="1:11" ht="15">
      <c r="A13" s="269" t="s">
        <v>17</v>
      </c>
      <c r="B13" s="269"/>
      <c r="C13" s="269"/>
      <c r="D13" s="278" t="s">
        <v>18</v>
      </c>
      <c r="E13" s="278"/>
      <c r="F13" s="278"/>
      <c r="G13" s="278"/>
      <c r="H13" s="20"/>
      <c r="I13" s="20"/>
      <c r="J13" s="20"/>
      <c r="K13" s="20"/>
    </row>
    <row r="14" spans="1:11">
      <c r="A14" s="267" t="s">
        <v>125</v>
      </c>
      <c r="B14" s="267"/>
      <c r="C14" s="267"/>
      <c r="D14" s="268" t="s">
        <v>104</v>
      </c>
      <c r="E14" s="268"/>
      <c r="F14" s="268"/>
      <c r="G14" s="268"/>
      <c r="H14" s="20"/>
      <c r="I14" s="20"/>
      <c r="J14" s="20"/>
      <c r="K14" s="20"/>
    </row>
    <row r="15" spans="1:11">
      <c r="A15" s="267"/>
      <c r="B15" s="267"/>
      <c r="C15" s="267"/>
      <c r="D15" s="268"/>
      <c r="E15" s="268"/>
      <c r="F15" s="268"/>
      <c r="G15" s="268"/>
      <c r="H15" s="20"/>
      <c r="I15" s="20"/>
      <c r="J15" s="20"/>
      <c r="K15" s="20"/>
    </row>
    <row r="16" spans="1:11" ht="15">
      <c r="A16" s="269" t="s">
        <v>19</v>
      </c>
      <c r="B16" s="269"/>
      <c r="C16" s="269"/>
      <c r="D16" s="269" t="s">
        <v>20</v>
      </c>
      <c r="E16" s="269"/>
      <c r="F16" s="269"/>
      <c r="G16" s="269"/>
      <c r="H16" s="20"/>
      <c r="I16" s="20"/>
      <c r="J16" s="20"/>
      <c r="K16" s="20"/>
    </row>
    <row r="17" spans="1:11">
      <c r="A17" s="270" t="s">
        <v>104</v>
      </c>
      <c r="B17" s="268"/>
      <c r="C17" s="268"/>
      <c r="D17" s="268" t="s">
        <v>136</v>
      </c>
      <c r="E17" s="268"/>
      <c r="F17" s="268"/>
      <c r="G17" s="268"/>
      <c r="H17" s="20"/>
      <c r="I17" s="20"/>
      <c r="J17" s="20"/>
      <c r="K17" s="20"/>
    </row>
    <row r="18" spans="1:11">
      <c r="A18" s="268"/>
      <c r="B18" s="268"/>
      <c r="C18" s="268"/>
      <c r="D18" s="268"/>
      <c r="E18" s="268"/>
      <c r="F18" s="268"/>
      <c r="G18" s="268"/>
      <c r="H18" s="20"/>
      <c r="I18" s="20"/>
      <c r="J18" s="20"/>
      <c r="K18" s="20"/>
    </row>
    <row r="19" spans="1:11" ht="15">
      <c r="A19" s="271" t="s">
        <v>21</v>
      </c>
      <c r="B19" s="272"/>
      <c r="C19" s="272"/>
      <c r="D19" s="272"/>
      <c r="E19" s="272"/>
      <c r="F19" s="271"/>
      <c r="G19" s="271"/>
      <c r="H19" s="20"/>
      <c r="I19" s="20"/>
      <c r="J19" s="20"/>
      <c r="K19" s="20"/>
    </row>
    <row r="20" spans="1:11" ht="23.25" customHeight="1">
      <c r="A20" s="26"/>
      <c r="B20" s="289" t="s">
        <v>22</v>
      </c>
      <c r="C20" s="289"/>
      <c r="D20" s="289"/>
      <c r="E20" s="289"/>
      <c r="F20" s="26"/>
      <c r="G20" s="26"/>
      <c r="H20" s="20"/>
      <c r="I20" s="20"/>
      <c r="J20" s="20"/>
      <c r="K20" s="20"/>
    </row>
    <row r="21" spans="1:11" ht="34.5" customHeight="1">
      <c r="A21" s="31"/>
      <c r="B21" s="289" t="s">
        <v>23</v>
      </c>
      <c r="C21" s="289"/>
      <c r="D21" s="233" t="s">
        <v>108</v>
      </c>
      <c r="E21" s="235" t="s">
        <v>0</v>
      </c>
      <c r="F21" s="30"/>
      <c r="G21" s="31"/>
      <c r="H21" s="31"/>
      <c r="I21" s="31"/>
      <c r="J21" s="31"/>
      <c r="K21" s="31"/>
    </row>
    <row r="22" spans="1:11" ht="18" customHeight="1">
      <c r="A22" s="31"/>
      <c r="B22" s="290" t="s">
        <v>322</v>
      </c>
      <c r="C22" s="291"/>
      <c r="D22" s="34">
        <f>J54/J55</f>
        <v>0.9</v>
      </c>
      <c r="E22" s="232">
        <f>B8</f>
        <v>0.7</v>
      </c>
      <c r="F22" s="66"/>
      <c r="G22" s="31"/>
      <c r="H22" s="31"/>
      <c r="I22" s="31"/>
      <c r="J22" s="31"/>
      <c r="K22" s="31"/>
    </row>
    <row r="23" spans="1:11">
      <c r="A23" s="31"/>
      <c r="B23" s="292" t="s">
        <v>323</v>
      </c>
      <c r="C23" s="293"/>
      <c r="D23" s="34">
        <f>J80/J81</f>
        <v>0.8</v>
      </c>
      <c r="E23" s="232">
        <f>B8</f>
        <v>0.7</v>
      </c>
      <c r="F23" s="36"/>
      <c r="G23" s="31"/>
      <c r="H23" s="31"/>
      <c r="I23" s="31"/>
      <c r="J23" s="31"/>
      <c r="K23" s="31"/>
    </row>
    <row r="24" spans="1:11" ht="15">
      <c r="A24" s="275" t="s">
        <v>26</v>
      </c>
      <c r="B24" s="272"/>
      <c r="C24" s="272"/>
      <c r="D24" s="272"/>
      <c r="E24" s="272"/>
      <c r="F24" s="275"/>
      <c r="G24" s="275"/>
      <c r="H24" s="20"/>
      <c r="I24" s="20"/>
      <c r="J24" s="20"/>
      <c r="K24" s="20"/>
    </row>
    <row r="25" spans="1:11">
      <c r="A25" s="267"/>
      <c r="B25" s="267"/>
      <c r="C25" s="267"/>
      <c r="D25" s="267"/>
      <c r="E25" s="267"/>
      <c r="F25" s="267"/>
      <c r="G25" s="267"/>
      <c r="H25" s="20"/>
      <c r="I25" s="20"/>
      <c r="J25" s="20"/>
      <c r="K25" s="20"/>
    </row>
    <row r="26" spans="1:11" ht="300" customHeight="1">
      <c r="A26" s="267"/>
      <c r="B26" s="267"/>
      <c r="C26" s="267"/>
      <c r="D26" s="267"/>
      <c r="E26" s="267"/>
      <c r="F26" s="267"/>
      <c r="G26" s="267"/>
      <c r="H26" s="20"/>
      <c r="I26" s="20"/>
      <c r="J26" s="20"/>
      <c r="K26" s="20"/>
    </row>
    <row r="27" spans="1:11" ht="15">
      <c r="A27" s="272" t="s">
        <v>27</v>
      </c>
      <c r="B27" s="272"/>
      <c r="C27" s="272"/>
      <c r="D27" s="272"/>
      <c r="E27" s="272"/>
      <c r="F27" s="272"/>
      <c r="G27" s="272"/>
      <c r="H27" s="275"/>
      <c r="I27" s="20"/>
      <c r="J27" s="20"/>
      <c r="K27" s="20"/>
    </row>
    <row r="28" spans="1:11" ht="30">
      <c r="A28" s="235" t="s">
        <v>23</v>
      </c>
      <c r="B28" s="266" t="s">
        <v>28</v>
      </c>
      <c r="C28" s="266"/>
      <c r="D28" s="266"/>
      <c r="E28" s="266"/>
      <c r="F28" s="266"/>
      <c r="G28" s="233" t="s">
        <v>29</v>
      </c>
      <c r="H28" s="233" t="s">
        <v>30</v>
      </c>
      <c r="I28" s="42"/>
      <c r="J28" s="42"/>
      <c r="K28" s="42"/>
    </row>
    <row r="29" spans="1:11" ht="88.5" customHeight="1">
      <c r="A29" s="157" t="s">
        <v>317</v>
      </c>
      <c r="B29" s="288" t="s">
        <v>334</v>
      </c>
      <c r="C29" s="288"/>
      <c r="D29" s="288"/>
      <c r="E29" s="288"/>
      <c r="F29" s="288"/>
      <c r="G29" s="80"/>
      <c r="H29" s="132" t="s">
        <v>199</v>
      </c>
      <c r="I29" s="30"/>
      <c r="J29" s="30"/>
      <c r="K29" s="30"/>
    </row>
    <row r="30" spans="1:11" ht="88.5" customHeight="1">
      <c r="A30" s="157" t="s">
        <v>321</v>
      </c>
      <c r="B30" s="288" t="s">
        <v>338</v>
      </c>
      <c r="C30" s="288"/>
      <c r="D30" s="288"/>
      <c r="E30" s="288"/>
      <c r="F30" s="288"/>
      <c r="G30" s="80"/>
      <c r="H30" s="132"/>
      <c r="I30" s="30"/>
      <c r="J30" s="30"/>
      <c r="K30" s="30"/>
    </row>
    <row r="32" spans="1:11" ht="15">
      <c r="I32" s="285" t="s">
        <v>324</v>
      </c>
      <c r="J32" s="286"/>
      <c r="K32" s="287"/>
    </row>
    <row r="33" spans="9:11" ht="15">
      <c r="I33" s="49" t="s">
        <v>268</v>
      </c>
      <c r="J33" s="230" t="s">
        <v>172</v>
      </c>
      <c r="K33" s="49" t="s">
        <v>173</v>
      </c>
    </row>
    <row r="34" spans="9:11" ht="42.75">
      <c r="I34" s="94" t="s">
        <v>98</v>
      </c>
      <c r="J34" s="231">
        <v>1</v>
      </c>
      <c r="K34" s="67" t="s">
        <v>265</v>
      </c>
    </row>
    <row r="35" spans="9:11" ht="28.5">
      <c r="I35" s="94" t="s">
        <v>72</v>
      </c>
      <c r="J35" s="231">
        <v>1</v>
      </c>
      <c r="K35" s="67" t="s">
        <v>302</v>
      </c>
    </row>
    <row r="36" spans="9:11">
      <c r="I36" s="92" t="s">
        <v>201</v>
      </c>
      <c r="J36" s="32">
        <v>1</v>
      </c>
      <c r="K36" s="67" t="s">
        <v>303</v>
      </c>
    </row>
    <row r="37" spans="9:11" ht="28.5">
      <c r="I37" s="94" t="s">
        <v>304</v>
      </c>
      <c r="J37" s="32">
        <v>1</v>
      </c>
      <c r="K37" s="234" t="s">
        <v>305</v>
      </c>
    </row>
    <row r="38" spans="9:11">
      <c r="I38" s="94" t="s">
        <v>212</v>
      </c>
      <c r="J38" s="32">
        <v>0</v>
      </c>
      <c r="K38" s="194">
        <v>0</v>
      </c>
    </row>
    <row r="39" spans="9:11">
      <c r="I39" s="94" t="s">
        <v>211</v>
      </c>
      <c r="J39" s="32">
        <v>1</v>
      </c>
      <c r="K39" s="48" t="s">
        <v>313</v>
      </c>
    </row>
    <row r="40" spans="9:11">
      <c r="I40" s="94" t="s">
        <v>202</v>
      </c>
      <c r="J40" s="32">
        <v>0</v>
      </c>
      <c r="K40" s="194">
        <v>0</v>
      </c>
    </row>
    <row r="41" spans="9:11">
      <c r="I41" s="170" t="s">
        <v>281</v>
      </c>
      <c r="J41" s="32">
        <v>1</v>
      </c>
      <c r="K41" s="194" t="s">
        <v>312</v>
      </c>
    </row>
    <row r="42" spans="9:11">
      <c r="I42" s="170" t="s">
        <v>291</v>
      </c>
      <c r="J42" s="32">
        <v>1</v>
      </c>
      <c r="K42" s="194" t="s">
        <v>314</v>
      </c>
    </row>
    <row r="43" spans="9:11">
      <c r="I43" s="182" t="s">
        <v>296</v>
      </c>
      <c r="J43" s="32">
        <v>1</v>
      </c>
      <c r="K43" s="194"/>
    </row>
    <row r="44" spans="9:11" ht="28.5">
      <c r="I44" s="94" t="s">
        <v>213</v>
      </c>
      <c r="J44" s="32">
        <v>1</v>
      </c>
      <c r="K44" s="67" t="s">
        <v>224</v>
      </c>
    </row>
    <row r="45" spans="9:11" ht="28.5">
      <c r="I45" s="94" t="s">
        <v>208</v>
      </c>
      <c r="J45" s="32">
        <v>1</v>
      </c>
      <c r="K45" s="67" t="s">
        <v>228</v>
      </c>
    </row>
    <row r="46" spans="9:11">
      <c r="I46" s="94" t="s">
        <v>306</v>
      </c>
      <c r="J46" s="32">
        <v>1</v>
      </c>
      <c r="K46" s="48" t="s">
        <v>315</v>
      </c>
    </row>
    <row r="47" spans="9:11">
      <c r="I47" s="94" t="s">
        <v>95</v>
      </c>
      <c r="J47" s="32">
        <v>1</v>
      </c>
      <c r="K47" s="48" t="s">
        <v>262</v>
      </c>
    </row>
    <row r="48" spans="9:11" ht="42.75">
      <c r="I48" s="18" t="s">
        <v>220</v>
      </c>
      <c r="J48" s="231">
        <v>1</v>
      </c>
      <c r="K48" s="67" t="s">
        <v>309</v>
      </c>
    </row>
    <row r="49" spans="9:11">
      <c r="I49" s="94" t="s">
        <v>210</v>
      </c>
      <c r="J49" s="32">
        <v>1</v>
      </c>
      <c r="K49" s="48" t="s">
        <v>307</v>
      </c>
    </row>
    <row r="50" spans="9:11" ht="28.5">
      <c r="I50" s="94" t="s">
        <v>203</v>
      </c>
      <c r="J50" s="32">
        <v>1</v>
      </c>
      <c r="K50" s="67" t="s">
        <v>232</v>
      </c>
    </row>
    <row r="51" spans="9:11">
      <c r="I51" s="94" t="s">
        <v>205</v>
      </c>
      <c r="J51" s="32">
        <v>1</v>
      </c>
      <c r="K51" s="194" t="s">
        <v>310</v>
      </c>
    </row>
    <row r="52" spans="9:11">
      <c r="I52" s="94" t="s">
        <v>206</v>
      </c>
      <c r="J52" s="32">
        <v>1</v>
      </c>
      <c r="K52" s="194" t="s">
        <v>308</v>
      </c>
    </row>
    <row r="53" spans="9:11" ht="28.5">
      <c r="I53" s="94" t="s">
        <v>204</v>
      </c>
      <c r="J53" s="32">
        <v>1</v>
      </c>
      <c r="K53" s="67" t="s">
        <v>233</v>
      </c>
    </row>
    <row r="54" spans="9:11">
      <c r="I54" s="48" t="s">
        <v>174</v>
      </c>
      <c r="J54" s="32">
        <f>COUNTIF(J34:J53,"1")</f>
        <v>18</v>
      </c>
      <c r="K54" s="48"/>
    </row>
    <row r="55" spans="9:11">
      <c r="I55" s="48" t="s">
        <v>177</v>
      </c>
      <c r="J55" s="32">
        <f>COUNTIF(I34:I53,"*")</f>
        <v>20</v>
      </c>
      <c r="K55" s="48"/>
    </row>
    <row r="58" spans="9:11" ht="15">
      <c r="I58" s="285" t="s">
        <v>325</v>
      </c>
      <c r="J58" s="286"/>
      <c r="K58" s="287"/>
    </row>
    <row r="59" spans="9:11" ht="15">
      <c r="I59" s="49" t="s">
        <v>268</v>
      </c>
      <c r="J59" s="230" t="s">
        <v>172</v>
      </c>
      <c r="K59" s="49" t="s">
        <v>173</v>
      </c>
    </row>
    <row r="60" spans="9:11">
      <c r="I60" s="94" t="s">
        <v>98</v>
      </c>
      <c r="J60" s="231">
        <v>1</v>
      </c>
      <c r="K60" s="67"/>
    </row>
    <row r="61" spans="9:11">
      <c r="I61" s="94" t="s">
        <v>72</v>
      </c>
      <c r="J61" s="231">
        <v>0</v>
      </c>
      <c r="K61" s="67"/>
    </row>
    <row r="62" spans="9:11">
      <c r="I62" s="92" t="s">
        <v>201</v>
      </c>
      <c r="J62" s="32">
        <v>1</v>
      </c>
      <c r="K62" s="67"/>
    </row>
    <row r="63" spans="9:11">
      <c r="I63" s="94" t="s">
        <v>304</v>
      </c>
      <c r="J63" s="32">
        <v>1</v>
      </c>
      <c r="K63" s="234"/>
    </row>
    <row r="64" spans="9:11">
      <c r="I64" s="94" t="s">
        <v>212</v>
      </c>
      <c r="J64" s="32">
        <v>1</v>
      </c>
      <c r="K64" s="194"/>
    </row>
    <row r="65" spans="9:11">
      <c r="I65" s="94" t="s">
        <v>211</v>
      </c>
      <c r="J65" s="32">
        <v>1</v>
      </c>
      <c r="K65" s="48"/>
    </row>
    <row r="66" spans="9:11">
      <c r="I66" s="94" t="s">
        <v>202</v>
      </c>
      <c r="J66" s="32">
        <v>0</v>
      </c>
      <c r="K66" s="194"/>
    </row>
    <row r="67" spans="9:11">
      <c r="I67" s="170" t="s">
        <v>281</v>
      </c>
      <c r="J67" s="32">
        <v>1</v>
      </c>
      <c r="K67" s="194"/>
    </row>
    <row r="68" spans="9:11">
      <c r="I68" s="170" t="s">
        <v>291</v>
      </c>
      <c r="J68" s="32">
        <v>0</v>
      </c>
      <c r="K68" s="194"/>
    </row>
    <row r="69" spans="9:11">
      <c r="I69" s="182" t="s">
        <v>296</v>
      </c>
      <c r="J69" s="32">
        <v>1</v>
      </c>
      <c r="K69" s="194"/>
    </row>
    <row r="70" spans="9:11">
      <c r="I70" s="94" t="s">
        <v>213</v>
      </c>
      <c r="J70" s="32">
        <v>1</v>
      </c>
      <c r="K70" s="67"/>
    </row>
    <row r="71" spans="9:11">
      <c r="I71" s="94" t="s">
        <v>333</v>
      </c>
      <c r="J71" s="32">
        <v>1</v>
      </c>
      <c r="K71" s="67"/>
    </row>
    <row r="72" spans="9:11">
      <c r="I72" s="94" t="s">
        <v>306</v>
      </c>
      <c r="J72" s="32">
        <v>1</v>
      </c>
      <c r="K72" s="48"/>
    </row>
    <row r="73" spans="9:11">
      <c r="I73" s="94" t="s">
        <v>95</v>
      </c>
      <c r="J73" s="32">
        <v>1</v>
      </c>
      <c r="K73" s="48"/>
    </row>
    <row r="74" spans="9:11">
      <c r="I74" s="18" t="s">
        <v>220</v>
      </c>
      <c r="J74" s="231">
        <v>1</v>
      </c>
      <c r="K74" s="67"/>
    </row>
    <row r="75" spans="9:11">
      <c r="I75" s="94" t="s">
        <v>210</v>
      </c>
      <c r="J75" s="32">
        <v>1</v>
      </c>
      <c r="K75" s="48"/>
    </row>
    <row r="76" spans="9:11">
      <c r="I76" s="94" t="s">
        <v>203</v>
      </c>
      <c r="J76" s="32">
        <v>1</v>
      </c>
      <c r="K76" s="67"/>
    </row>
    <row r="77" spans="9:11">
      <c r="I77" s="94" t="s">
        <v>205</v>
      </c>
      <c r="J77" s="32">
        <v>0</v>
      </c>
      <c r="K77" s="194"/>
    </row>
    <row r="78" spans="9:11">
      <c r="I78" s="94" t="s">
        <v>206</v>
      </c>
      <c r="J78" s="32">
        <v>1</v>
      </c>
      <c r="K78" s="194"/>
    </row>
    <row r="79" spans="9:11">
      <c r="I79" s="94" t="s">
        <v>204</v>
      </c>
      <c r="J79" s="32">
        <v>1</v>
      </c>
      <c r="K79" s="67"/>
    </row>
    <row r="80" spans="9:11">
      <c r="I80" s="48" t="s">
        <v>174</v>
      </c>
      <c r="J80" s="32">
        <f>COUNTIF(J60:J79,"1")</f>
        <v>16</v>
      </c>
      <c r="K80" s="48"/>
    </row>
    <row r="81" spans="9:11">
      <c r="I81" s="48" t="s">
        <v>177</v>
      </c>
      <c r="J81" s="32">
        <f>COUNTIF(I60:I79,"*")</f>
        <v>20</v>
      </c>
      <c r="K81" s="48"/>
    </row>
  </sheetData>
  <sheetProtection password="CC45" sheet="1" objects="1" scenarios="1"/>
  <mergeCells count="32">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A24:G24"/>
    <mergeCell ref="A25:G26"/>
    <mergeCell ref="A19:G19"/>
    <mergeCell ref="B20:E20"/>
    <mergeCell ref="B21:C21"/>
    <mergeCell ref="B22:C22"/>
    <mergeCell ref="B23:C23"/>
    <mergeCell ref="I32:K32"/>
    <mergeCell ref="B30:F30"/>
    <mergeCell ref="I58:K58"/>
    <mergeCell ref="B29:F29"/>
    <mergeCell ref="A27:H27"/>
    <mergeCell ref="B28:F2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83"/>
  <sheetViews>
    <sheetView topLeftCell="A29" zoomScale="150" zoomScaleNormal="100" zoomScalePageLayoutView="115" workbookViewId="0">
      <selection activeCell="B30" sqref="B30:F30"/>
    </sheetView>
  </sheetViews>
  <sheetFormatPr baseColWidth="10" defaultColWidth="18.85546875" defaultRowHeight="14.25"/>
  <cols>
    <col min="1" max="3" width="18.85546875" style="15"/>
    <col min="4" max="4" width="28.28515625" style="15" customWidth="1"/>
    <col min="5" max="7" width="18.85546875" style="15"/>
    <col min="8" max="8" width="35.42578125" style="15" customWidth="1"/>
    <col min="9" max="9" width="40.140625" style="15" customWidth="1"/>
    <col min="10" max="10" width="19.140625" style="15" customWidth="1"/>
    <col min="11" max="16384" width="18.85546875" style="15"/>
  </cols>
  <sheetData>
    <row r="1" spans="1:10">
      <c r="A1" s="281"/>
      <c r="B1" s="281"/>
      <c r="C1" s="281"/>
      <c r="D1" s="281"/>
      <c r="E1" s="281"/>
      <c r="F1" s="281"/>
      <c r="G1" s="281"/>
      <c r="H1" s="19"/>
      <c r="I1" s="20"/>
      <c r="J1" s="20"/>
    </row>
    <row r="2" spans="1:10" ht="4.5" customHeight="1">
      <c r="A2" s="282" t="s">
        <v>9</v>
      </c>
      <c r="B2" s="282"/>
      <c r="C2" s="282"/>
      <c r="D2" s="282"/>
      <c r="E2" s="282"/>
      <c r="F2" s="282"/>
      <c r="G2" s="282"/>
      <c r="H2" s="19"/>
      <c r="I2" s="20"/>
      <c r="J2" s="20"/>
    </row>
    <row r="3" spans="1:10">
      <c r="A3" s="282"/>
      <c r="B3" s="282"/>
      <c r="C3" s="282"/>
      <c r="D3" s="282"/>
      <c r="E3" s="282"/>
      <c r="F3" s="282"/>
      <c r="G3" s="282"/>
      <c r="H3" s="19"/>
      <c r="I3" s="47" t="s">
        <v>14</v>
      </c>
      <c r="J3" s="20"/>
    </row>
    <row r="4" spans="1:10" ht="13.5" customHeight="1">
      <c r="A4" s="282"/>
      <c r="B4" s="282"/>
      <c r="C4" s="282"/>
      <c r="D4" s="282"/>
      <c r="E4" s="282"/>
      <c r="F4" s="282"/>
      <c r="G4" s="282"/>
      <c r="H4" s="19"/>
      <c r="I4" s="47" t="s">
        <v>35</v>
      </c>
      <c r="J4" s="20"/>
    </row>
    <row r="5" spans="1:10" ht="17.25" customHeight="1">
      <c r="A5" s="282"/>
      <c r="B5" s="282"/>
      <c r="C5" s="282"/>
      <c r="D5" s="282"/>
      <c r="E5" s="282"/>
      <c r="F5" s="282"/>
      <c r="G5" s="282"/>
      <c r="H5" s="19"/>
      <c r="I5" s="47" t="s">
        <v>36</v>
      </c>
      <c r="J5" s="20"/>
    </row>
    <row r="6" spans="1:10" ht="15">
      <c r="A6" s="272" t="s">
        <v>10</v>
      </c>
      <c r="B6" s="272"/>
      <c r="C6" s="272"/>
      <c r="D6" s="272"/>
      <c r="E6" s="272"/>
      <c r="F6" s="272"/>
      <c r="G6" s="272"/>
      <c r="H6" s="19"/>
      <c r="I6" s="21"/>
      <c r="J6" s="21"/>
    </row>
    <row r="7" spans="1:10" ht="15">
      <c r="A7" s="229" t="s">
        <v>11</v>
      </c>
      <c r="B7" s="278" t="s">
        <v>12</v>
      </c>
      <c r="C7" s="278"/>
      <c r="D7" s="278"/>
      <c r="E7" s="269" t="s">
        <v>13</v>
      </c>
      <c r="F7" s="269"/>
      <c r="G7" s="269"/>
      <c r="H7" s="19"/>
      <c r="I7" s="20"/>
      <c r="J7" s="20"/>
    </row>
    <row r="8" spans="1:10" ht="69.75" customHeight="1">
      <c r="A8" s="24" t="str">
        <f>'CCI INVESTIGACION'!C12</f>
        <v>Participación docente en Investigación formativa</v>
      </c>
      <c r="B8" s="279">
        <f>'CCI INVESTIGACION'!G12</f>
        <v>0.7</v>
      </c>
      <c r="C8" s="280"/>
      <c r="D8" s="280"/>
      <c r="E8" s="268" t="s">
        <v>14</v>
      </c>
      <c r="F8" s="268"/>
      <c r="G8" s="268"/>
      <c r="H8" s="19"/>
      <c r="I8" s="20"/>
      <c r="J8" s="20"/>
    </row>
    <row r="9" spans="1:10" ht="15">
      <c r="A9" s="269" t="s">
        <v>15</v>
      </c>
      <c r="B9" s="269"/>
      <c r="C9" s="269"/>
      <c r="D9" s="269"/>
      <c r="E9" s="269"/>
      <c r="F9" s="269"/>
      <c r="G9" s="269"/>
      <c r="H9" s="19"/>
      <c r="I9" s="20"/>
      <c r="J9" s="20"/>
    </row>
    <row r="10" spans="1:10" ht="39.75" customHeight="1">
      <c r="A10" s="276" t="str">
        <f>'CCI INVESTIGACION'!E12</f>
        <v>Determinar el porcentaje de docentes de la Facultad que realizan investigación formativa con estiudiantes de trabajo de grado y semilleros</v>
      </c>
      <c r="B10" s="276"/>
      <c r="C10" s="276"/>
      <c r="D10" s="276"/>
      <c r="E10" s="276"/>
      <c r="F10" s="276"/>
      <c r="G10" s="276"/>
      <c r="H10" s="19"/>
      <c r="I10" s="20"/>
      <c r="J10" s="20"/>
    </row>
    <row r="11" spans="1:10" ht="15">
      <c r="A11" s="269" t="s">
        <v>16</v>
      </c>
      <c r="B11" s="269"/>
      <c r="C11" s="269"/>
      <c r="D11" s="269"/>
      <c r="E11" s="269"/>
      <c r="F11" s="269"/>
      <c r="G11" s="269"/>
      <c r="H11" s="19"/>
      <c r="I11" s="20"/>
      <c r="J11" s="20"/>
    </row>
    <row r="12" spans="1:10" ht="55.5" customHeight="1">
      <c r="A12" s="277" t="str">
        <f>'CCI INVESTIGACION'!D12</f>
        <v>Numero de docentes TC/ MT  en trabajos de grado y semilleros /Numero numero de docentes TC/MT en el periodo.</v>
      </c>
      <c r="B12" s="276"/>
      <c r="C12" s="276"/>
      <c r="D12" s="276"/>
      <c r="E12" s="276"/>
      <c r="F12" s="276"/>
      <c r="G12" s="276"/>
      <c r="H12" s="19"/>
      <c r="I12" s="20"/>
      <c r="J12" s="20"/>
    </row>
    <row r="13" spans="1:10" ht="15">
      <c r="A13" s="269" t="s">
        <v>17</v>
      </c>
      <c r="B13" s="269"/>
      <c r="C13" s="269"/>
      <c r="D13" s="278" t="s">
        <v>18</v>
      </c>
      <c r="E13" s="278"/>
      <c r="F13" s="278"/>
      <c r="G13" s="278"/>
      <c r="H13" s="19"/>
      <c r="I13" s="20"/>
      <c r="J13" s="20"/>
    </row>
    <row r="14" spans="1:10">
      <c r="A14" s="267" t="s">
        <v>147</v>
      </c>
      <c r="B14" s="267"/>
      <c r="C14" s="267"/>
      <c r="D14" s="268" t="s">
        <v>104</v>
      </c>
      <c r="E14" s="268"/>
      <c r="F14" s="268"/>
      <c r="G14" s="268"/>
      <c r="H14" s="19"/>
      <c r="I14" s="20"/>
      <c r="J14" s="20"/>
    </row>
    <row r="15" spans="1:10">
      <c r="A15" s="267"/>
      <c r="B15" s="267"/>
      <c r="C15" s="267"/>
      <c r="D15" s="268"/>
      <c r="E15" s="268"/>
      <c r="F15" s="268"/>
      <c r="G15" s="268"/>
      <c r="H15" s="19"/>
      <c r="I15" s="20"/>
      <c r="J15" s="20"/>
    </row>
    <row r="16" spans="1:10" ht="15">
      <c r="A16" s="269" t="s">
        <v>19</v>
      </c>
      <c r="B16" s="269"/>
      <c r="C16" s="269"/>
      <c r="D16" s="269" t="s">
        <v>20</v>
      </c>
      <c r="E16" s="269"/>
      <c r="F16" s="269"/>
      <c r="G16" s="269"/>
      <c r="H16" s="19"/>
      <c r="I16" s="20"/>
      <c r="J16" s="20"/>
    </row>
    <row r="17" spans="1:10">
      <c r="A17" s="270" t="s">
        <v>104</v>
      </c>
      <c r="B17" s="268"/>
      <c r="C17" s="268"/>
      <c r="D17" s="268" t="s">
        <v>146</v>
      </c>
      <c r="E17" s="268"/>
      <c r="F17" s="268"/>
      <c r="G17" s="268"/>
      <c r="H17" s="19"/>
      <c r="I17" s="20"/>
      <c r="J17" s="20"/>
    </row>
    <row r="18" spans="1:10">
      <c r="A18" s="268"/>
      <c r="B18" s="268"/>
      <c r="C18" s="268"/>
      <c r="D18" s="268"/>
      <c r="E18" s="268"/>
      <c r="F18" s="268"/>
      <c r="G18" s="268"/>
      <c r="H18" s="19"/>
      <c r="I18" s="20"/>
      <c r="J18" s="20"/>
    </row>
    <row r="19" spans="1:10" ht="15">
      <c r="A19" s="271" t="s">
        <v>21</v>
      </c>
      <c r="B19" s="272"/>
      <c r="C19" s="272"/>
      <c r="D19" s="272"/>
      <c r="E19" s="272"/>
      <c r="F19" s="271"/>
      <c r="G19" s="271"/>
      <c r="H19" s="19"/>
      <c r="I19" s="20"/>
      <c r="J19" s="20"/>
    </row>
    <row r="20" spans="1:10" ht="15">
      <c r="A20" s="26"/>
      <c r="B20" s="289" t="s">
        <v>22</v>
      </c>
      <c r="C20" s="289"/>
      <c r="D20" s="289"/>
      <c r="E20" s="36"/>
      <c r="F20" s="26"/>
      <c r="G20" s="26"/>
      <c r="H20" s="19"/>
      <c r="I20" s="20"/>
      <c r="J20" s="20"/>
    </row>
    <row r="21" spans="1:10" ht="62.25" customHeight="1">
      <c r="A21" s="31"/>
      <c r="B21" s="114"/>
      <c r="C21" s="114" t="s">
        <v>23</v>
      </c>
      <c r="D21" s="69" t="s">
        <v>41</v>
      </c>
      <c r="E21" s="70" t="s">
        <v>0</v>
      </c>
      <c r="F21" s="30"/>
      <c r="G21" s="31"/>
      <c r="H21" s="19"/>
      <c r="I21" s="31"/>
      <c r="J21" s="31"/>
    </row>
    <row r="22" spans="1:10" ht="17.100000000000001" customHeight="1">
      <c r="A22" s="26"/>
      <c r="B22" s="147"/>
      <c r="C22" s="100">
        <v>43466</v>
      </c>
      <c r="D22" s="232">
        <f>J55/J56</f>
        <v>0.8</v>
      </c>
      <c r="E22" s="232">
        <f>B8</f>
        <v>0.7</v>
      </c>
      <c r="F22" s="46"/>
      <c r="G22" s="31"/>
      <c r="H22" s="19"/>
      <c r="I22" s="31"/>
      <c r="J22" s="31"/>
    </row>
    <row r="23" spans="1:10" ht="17.100000000000001" customHeight="1">
      <c r="A23" s="26"/>
      <c r="B23" s="195"/>
      <c r="C23" s="196">
        <v>43647</v>
      </c>
      <c r="D23" s="232">
        <f>J82/J83</f>
        <v>0.63157894736842102</v>
      </c>
      <c r="E23" s="197">
        <f>B8</f>
        <v>0.7</v>
      </c>
      <c r="F23" s="46"/>
      <c r="G23" s="31"/>
      <c r="H23" s="19"/>
      <c r="I23" s="31"/>
      <c r="J23" s="31"/>
    </row>
    <row r="24" spans="1:10" ht="15">
      <c r="A24" s="275" t="s">
        <v>26</v>
      </c>
      <c r="B24" s="275"/>
      <c r="C24" s="275"/>
      <c r="D24" s="275"/>
      <c r="E24" s="275"/>
      <c r="F24" s="275"/>
      <c r="G24" s="275"/>
      <c r="H24" s="19"/>
      <c r="I24" s="20"/>
      <c r="J24" s="20"/>
    </row>
    <row r="25" spans="1:10">
      <c r="A25" s="267"/>
      <c r="B25" s="267"/>
      <c r="C25" s="267"/>
      <c r="D25" s="267"/>
      <c r="E25" s="267"/>
      <c r="F25" s="267"/>
      <c r="G25" s="267"/>
      <c r="H25" s="19"/>
      <c r="I25" s="20"/>
      <c r="J25" s="20"/>
    </row>
    <row r="26" spans="1:10" ht="213" customHeight="1">
      <c r="A26" s="267"/>
      <c r="B26" s="267"/>
      <c r="C26" s="267"/>
      <c r="D26" s="267"/>
      <c r="E26" s="267"/>
      <c r="F26" s="267"/>
      <c r="G26" s="267"/>
      <c r="H26" s="19"/>
      <c r="I26" s="20"/>
      <c r="J26" s="20"/>
    </row>
    <row r="27" spans="1:10" ht="15">
      <c r="A27" s="272" t="s">
        <v>27</v>
      </c>
      <c r="B27" s="272"/>
      <c r="C27" s="272"/>
      <c r="D27" s="272"/>
      <c r="E27" s="272"/>
      <c r="F27" s="272"/>
      <c r="G27" s="272"/>
      <c r="H27" s="275"/>
      <c r="I27" s="20"/>
      <c r="J27" s="20"/>
    </row>
    <row r="28" spans="1:10" ht="30">
      <c r="A28" s="235" t="s">
        <v>23</v>
      </c>
      <c r="B28" s="266" t="s">
        <v>28</v>
      </c>
      <c r="C28" s="266"/>
      <c r="D28" s="266"/>
      <c r="E28" s="266"/>
      <c r="F28" s="266"/>
      <c r="G28" s="233" t="s">
        <v>29</v>
      </c>
      <c r="H28" s="233" t="s">
        <v>30</v>
      </c>
      <c r="I28" s="42"/>
      <c r="J28" s="42"/>
    </row>
    <row r="29" spans="1:10" ht="78.75" customHeight="1">
      <c r="A29" s="146">
        <v>43466</v>
      </c>
      <c r="B29" s="294" t="s">
        <v>339</v>
      </c>
      <c r="C29" s="294"/>
      <c r="D29" s="294"/>
      <c r="E29" s="294"/>
      <c r="F29" s="294"/>
      <c r="G29" s="80"/>
      <c r="H29" s="148"/>
      <c r="I29" s="238"/>
      <c r="J29" s="30"/>
    </row>
    <row r="30" spans="1:10" ht="78.75" customHeight="1">
      <c r="A30" s="146">
        <v>43647</v>
      </c>
      <c r="B30" s="294" t="s">
        <v>340</v>
      </c>
      <c r="C30" s="294"/>
      <c r="D30" s="294"/>
      <c r="E30" s="294"/>
      <c r="F30" s="294"/>
      <c r="G30" s="80"/>
      <c r="H30" s="148"/>
      <c r="I30" s="238"/>
      <c r="J30" s="30"/>
    </row>
    <row r="32" spans="1:10" ht="15">
      <c r="I32" s="261">
        <v>43466</v>
      </c>
      <c r="J32" s="286"/>
    </row>
    <row r="33" spans="9:10">
      <c r="I33" s="289" t="s">
        <v>134</v>
      </c>
      <c r="J33" s="266" t="s">
        <v>182</v>
      </c>
    </row>
    <row r="34" spans="9:10">
      <c r="I34" s="289"/>
      <c r="J34" s="266"/>
    </row>
    <row r="35" spans="9:10">
      <c r="I35" s="94" t="s">
        <v>98</v>
      </c>
      <c r="J35" s="32" t="s">
        <v>31</v>
      </c>
    </row>
    <row r="36" spans="9:10">
      <c r="I36" s="94" t="s">
        <v>72</v>
      </c>
      <c r="J36" s="32" t="s">
        <v>31</v>
      </c>
    </row>
    <row r="37" spans="9:10">
      <c r="I37" s="92" t="s">
        <v>201</v>
      </c>
      <c r="J37" s="32" t="s">
        <v>31</v>
      </c>
    </row>
    <row r="38" spans="9:10">
      <c r="I38" s="94" t="s">
        <v>304</v>
      </c>
      <c r="J38" s="32" t="s">
        <v>31</v>
      </c>
    </row>
    <row r="39" spans="9:10">
      <c r="I39" s="94" t="s">
        <v>212</v>
      </c>
      <c r="J39" s="80"/>
    </row>
    <row r="40" spans="9:10">
      <c r="I40" s="94" t="s">
        <v>211</v>
      </c>
      <c r="J40" s="32" t="s">
        <v>31</v>
      </c>
    </row>
    <row r="41" spans="9:10">
      <c r="I41" s="94" t="s">
        <v>202</v>
      </c>
      <c r="J41" s="80"/>
    </row>
    <row r="42" spans="9:10">
      <c r="I42" s="170" t="s">
        <v>281</v>
      </c>
      <c r="J42" s="32" t="s">
        <v>31</v>
      </c>
    </row>
    <row r="43" spans="9:10">
      <c r="I43" s="170" t="s">
        <v>291</v>
      </c>
      <c r="J43" s="80"/>
    </row>
    <row r="44" spans="9:10">
      <c r="I44" s="182" t="s">
        <v>296</v>
      </c>
      <c r="J44" s="32" t="s">
        <v>31</v>
      </c>
    </row>
    <row r="45" spans="9:10">
      <c r="I45" s="94" t="s">
        <v>213</v>
      </c>
      <c r="J45" s="32" t="s">
        <v>31</v>
      </c>
    </row>
    <row r="46" spans="9:10">
      <c r="I46" s="94" t="s">
        <v>208</v>
      </c>
      <c r="J46" s="32" t="s">
        <v>31</v>
      </c>
    </row>
    <row r="47" spans="9:10">
      <c r="I47" s="94" t="s">
        <v>306</v>
      </c>
      <c r="J47" s="32" t="s">
        <v>31</v>
      </c>
    </row>
    <row r="48" spans="9:10">
      <c r="I48" s="94" t="s">
        <v>95</v>
      </c>
      <c r="J48" s="32" t="s">
        <v>31</v>
      </c>
    </row>
    <row r="49" spans="9:10">
      <c r="I49" s="18" t="s">
        <v>220</v>
      </c>
      <c r="J49" s="32" t="s">
        <v>31</v>
      </c>
    </row>
    <row r="50" spans="9:10">
      <c r="I50" s="94" t="s">
        <v>210</v>
      </c>
      <c r="J50" s="32" t="s">
        <v>31</v>
      </c>
    </row>
    <row r="51" spans="9:10">
      <c r="I51" s="94" t="s">
        <v>203</v>
      </c>
      <c r="J51" s="80"/>
    </row>
    <row r="52" spans="9:10">
      <c r="I52" s="94" t="s">
        <v>205</v>
      </c>
      <c r="J52" s="32" t="s">
        <v>31</v>
      </c>
    </row>
    <row r="53" spans="9:10">
      <c r="I53" s="94" t="s">
        <v>206</v>
      </c>
      <c r="J53" s="32" t="s">
        <v>31</v>
      </c>
    </row>
    <row r="54" spans="9:10">
      <c r="I54" s="94" t="s">
        <v>204</v>
      </c>
      <c r="J54" s="32" t="s">
        <v>31</v>
      </c>
    </row>
    <row r="55" spans="9:10" ht="42.75">
      <c r="I55" s="67" t="s">
        <v>279</v>
      </c>
      <c r="J55" s="80">
        <f>COUNTIF(J35:J54,"X")</f>
        <v>16</v>
      </c>
    </row>
    <row r="56" spans="9:10">
      <c r="I56" s="48" t="s">
        <v>33</v>
      </c>
      <c r="J56" s="80">
        <f>COUNTIF(I35:I54,"*")</f>
        <v>20</v>
      </c>
    </row>
    <row r="59" spans="9:10" ht="15">
      <c r="I59" s="261">
        <v>43647</v>
      </c>
      <c r="J59" s="286"/>
    </row>
    <row r="60" spans="9:10">
      <c r="I60" s="289" t="s">
        <v>134</v>
      </c>
      <c r="J60" s="266" t="s">
        <v>182</v>
      </c>
    </row>
    <row r="61" spans="9:10">
      <c r="I61" s="289"/>
      <c r="J61" s="266"/>
    </row>
    <row r="62" spans="9:10">
      <c r="I62" s="94" t="s">
        <v>98</v>
      </c>
      <c r="J62" s="32" t="s">
        <v>199</v>
      </c>
    </row>
    <row r="63" spans="9:10">
      <c r="I63" s="94" t="s">
        <v>72</v>
      </c>
      <c r="J63" s="172"/>
    </row>
    <row r="64" spans="9:10">
      <c r="I64" s="92" t="s">
        <v>201</v>
      </c>
      <c r="J64" s="32" t="s">
        <v>199</v>
      </c>
    </row>
    <row r="65" spans="9:10">
      <c r="I65" s="94" t="s">
        <v>304</v>
      </c>
      <c r="J65" s="32" t="s">
        <v>199</v>
      </c>
    </row>
    <row r="66" spans="9:10">
      <c r="I66" s="94" t="s">
        <v>212</v>
      </c>
      <c r="J66" s="172"/>
    </row>
    <row r="67" spans="9:10">
      <c r="I67" s="94" t="s">
        <v>211</v>
      </c>
      <c r="J67" s="172" t="s">
        <v>199</v>
      </c>
    </row>
    <row r="68" spans="9:10">
      <c r="I68" s="94" t="s">
        <v>202</v>
      </c>
      <c r="J68" s="32"/>
    </row>
    <row r="69" spans="9:10">
      <c r="I69" s="170" t="s">
        <v>281</v>
      </c>
      <c r="J69" s="32" t="s">
        <v>199</v>
      </c>
    </row>
    <row r="70" spans="9:10">
      <c r="I70" s="170" t="s">
        <v>291</v>
      </c>
      <c r="J70" s="172"/>
    </row>
    <row r="71" spans="9:10">
      <c r="I71" s="182" t="s">
        <v>296</v>
      </c>
      <c r="J71" s="172" t="s">
        <v>199</v>
      </c>
    </row>
    <row r="72" spans="9:10">
      <c r="I72" s="94" t="s">
        <v>213</v>
      </c>
      <c r="J72" s="172" t="s">
        <v>199</v>
      </c>
    </row>
    <row r="73" spans="9:10">
      <c r="I73" s="94" t="s">
        <v>333</v>
      </c>
      <c r="J73" s="32"/>
    </row>
    <row r="74" spans="9:10">
      <c r="I74" s="94" t="s">
        <v>306</v>
      </c>
      <c r="J74" s="172" t="s">
        <v>199</v>
      </c>
    </row>
    <row r="75" spans="9:10">
      <c r="I75" s="94" t="s">
        <v>95</v>
      </c>
      <c r="J75" s="172" t="s">
        <v>199</v>
      </c>
    </row>
    <row r="76" spans="9:10">
      <c r="I76" s="18" t="s">
        <v>220</v>
      </c>
      <c r="J76" s="172" t="s">
        <v>199</v>
      </c>
    </row>
    <row r="77" spans="9:10">
      <c r="I77" s="94" t="s">
        <v>210</v>
      </c>
      <c r="J77" s="32" t="s">
        <v>199</v>
      </c>
    </row>
    <row r="78" spans="9:10">
      <c r="I78" s="94" t="s">
        <v>203</v>
      </c>
      <c r="J78" s="172"/>
    </row>
    <row r="79" spans="9:10">
      <c r="I79" s="94" t="s">
        <v>205</v>
      </c>
      <c r="J79" s="32"/>
    </row>
    <row r="80" spans="9:10">
      <c r="I80" s="94" t="s">
        <v>206</v>
      </c>
      <c r="J80" s="32" t="s">
        <v>199</v>
      </c>
    </row>
    <row r="81" spans="9:10">
      <c r="I81" s="94" t="s">
        <v>204</v>
      </c>
      <c r="J81" s="32"/>
    </row>
    <row r="82" spans="9:10" ht="47.1" customHeight="1">
      <c r="I82" s="250" t="s">
        <v>279</v>
      </c>
      <c r="J82" s="80">
        <f>COUNTIF(J62:J80,"X")</f>
        <v>12</v>
      </c>
    </row>
    <row r="83" spans="9:10">
      <c r="I83" s="48" t="s">
        <v>33</v>
      </c>
      <c r="J83" s="80">
        <f>COUNTIF(I62:I80,"*")</f>
        <v>19</v>
      </c>
    </row>
  </sheetData>
  <sheetProtection password="CC45" sheet="1" objects="1" scenarios="1"/>
  <mergeCells count="33">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I32:J32"/>
    <mergeCell ref="B29:F29"/>
    <mergeCell ref="B30:F30"/>
    <mergeCell ref="A19:G19"/>
    <mergeCell ref="B20:D20"/>
    <mergeCell ref="A24:G24"/>
    <mergeCell ref="A25:G26"/>
    <mergeCell ref="A27:H27"/>
    <mergeCell ref="B28:F28"/>
    <mergeCell ref="I33:I34"/>
    <mergeCell ref="J33:J34"/>
    <mergeCell ref="I59:J59"/>
    <mergeCell ref="I60:I61"/>
    <mergeCell ref="J60:J61"/>
  </mergeCells>
  <pageMargins left="0.7" right="0.7" top="0.75" bottom="0.75" header="0.3" footer="0.3"/>
  <pageSetup paperSize="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zoomScale="110" zoomScaleNormal="110" workbookViewId="0">
      <selection sqref="A1:B6"/>
    </sheetView>
  </sheetViews>
  <sheetFormatPr baseColWidth="10" defaultColWidth="10.85546875" defaultRowHeight="12.75"/>
  <cols>
    <col min="1" max="1" width="26.42578125" style="1" customWidth="1"/>
    <col min="2" max="2" width="17.140625" style="1" customWidth="1"/>
    <col min="3" max="3" width="48.7109375" style="1" customWidth="1"/>
    <col min="4" max="4" width="31" style="1" customWidth="1"/>
    <col min="5" max="5" width="17" style="1" customWidth="1"/>
    <col min="6" max="6" width="15.140625" style="1" customWidth="1"/>
    <col min="7" max="16384" width="10.85546875" style="1"/>
  </cols>
  <sheetData>
    <row r="1" spans="1:43" s="3" customFormat="1" ht="15.95" customHeight="1">
      <c r="A1" s="256"/>
      <c r="B1" s="257"/>
      <c r="C1" s="260" t="s">
        <v>43</v>
      </c>
      <c r="D1" s="260"/>
      <c r="E1" s="260"/>
      <c r="F1" s="260"/>
      <c r="G1" s="260"/>
      <c r="H1" s="2"/>
      <c r="I1" s="2"/>
      <c r="J1" s="2"/>
      <c r="K1" s="2"/>
      <c r="L1" s="2"/>
      <c r="M1" s="2"/>
      <c r="N1" s="2"/>
      <c r="O1" s="2"/>
      <c r="P1" s="2"/>
      <c r="Q1" s="2"/>
      <c r="R1" s="2"/>
      <c r="S1" s="2"/>
      <c r="T1" s="2"/>
    </row>
    <row r="2" spans="1:43" s="3" customFormat="1" ht="15.95" customHeight="1">
      <c r="A2" s="256"/>
      <c r="B2" s="257"/>
      <c r="C2" s="260" t="s">
        <v>44</v>
      </c>
      <c r="D2" s="260"/>
      <c r="E2" s="260"/>
      <c r="F2" s="260"/>
      <c r="G2" s="260"/>
      <c r="H2" s="2"/>
      <c r="I2" s="2"/>
      <c r="J2" s="2"/>
      <c r="K2" s="2"/>
      <c r="L2" s="2"/>
      <c r="M2" s="2"/>
      <c r="N2" s="2"/>
      <c r="O2" s="2"/>
      <c r="P2" s="2"/>
      <c r="Q2" s="2"/>
      <c r="R2" s="2"/>
      <c r="S2" s="2"/>
      <c r="T2" s="2"/>
    </row>
    <row r="3" spans="1:43" s="3" customFormat="1" ht="15.95" customHeight="1">
      <c r="A3" s="256"/>
      <c r="B3" s="257"/>
      <c r="C3" s="4"/>
      <c r="D3" s="5"/>
      <c r="E3" s="6"/>
      <c r="F3" s="6"/>
      <c r="G3" s="6"/>
      <c r="H3" s="2"/>
      <c r="I3" s="2"/>
      <c r="J3" s="2"/>
      <c r="K3" s="2"/>
      <c r="L3" s="2"/>
      <c r="M3" s="2"/>
      <c r="N3" s="2"/>
      <c r="O3" s="2"/>
      <c r="P3" s="2"/>
      <c r="Q3" s="2"/>
      <c r="R3" s="2"/>
      <c r="S3" s="2"/>
      <c r="T3" s="2"/>
    </row>
    <row r="4" spans="1:43" s="3" customFormat="1" ht="15.95" customHeight="1">
      <c r="A4" s="256"/>
      <c r="B4" s="257"/>
      <c r="C4" s="260" t="s">
        <v>45</v>
      </c>
      <c r="D4" s="260"/>
      <c r="E4" s="260"/>
      <c r="F4" s="260"/>
      <c r="G4" s="260"/>
      <c r="H4" s="2"/>
      <c r="I4" s="2"/>
      <c r="J4" s="2"/>
      <c r="K4" s="2"/>
      <c r="L4" s="2"/>
      <c r="M4" s="2"/>
      <c r="N4" s="2"/>
      <c r="O4" s="2"/>
      <c r="P4" s="2"/>
      <c r="Q4" s="2"/>
      <c r="R4" s="2"/>
      <c r="S4" s="2"/>
      <c r="T4" s="2"/>
    </row>
    <row r="5" spans="1:43" s="3" customFormat="1" ht="15.95" customHeight="1">
      <c r="A5" s="256"/>
      <c r="B5" s="257"/>
      <c r="C5" s="260" t="s">
        <v>46</v>
      </c>
      <c r="D5" s="260"/>
      <c r="E5" s="260"/>
      <c r="F5" s="260"/>
      <c r="G5" s="260"/>
      <c r="H5" s="2"/>
      <c r="I5" s="2"/>
      <c r="J5" s="2"/>
      <c r="K5" s="2"/>
      <c r="L5" s="2"/>
      <c r="M5" s="2"/>
      <c r="N5" s="2"/>
      <c r="O5" s="2"/>
      <c r="P5" s="2"/>
      <c r="Q5" s="2"/>
      <c r="R5" s="2"/>
      <c r="S5" s="2"/>
      <c r="T5" s="2"/>
    </row>
    <row r="6" spans="1:43" s="3" customFormat="1" ht="15.95" customHeight="1">
      <c r="A6" s="258"/>
      <c r="B6" s="259"/>
      <c r="C6" s="260" t="s">
        <v>47</v>
      </c>
      <c r="D6" s="260"/>
      <c r="E6" s="260"/>
      <c r="F6" s="260"/>
      <c r="G6" s="260"/>
      <c r="H6" s="2"/>
      <c r="I6" s="2"/>
      <c r="J6" s="2"/>
      <c r="K6" s="2"/>
      <c r="L6" s="2"/>
      <c r="M6" s="2"/>
      <c r="N6" s="2"/>
      <c r="O6" s="2"/>
      <c r="P6" s="2"/>
      <c r="Q6" s="2"/>
      <c r="R6" s="2"/>
      <c r="S6" s="2"/>
      <c r="T6" s="2"/>
    </row>
    <row r="7" spans="1:43" s="15" customFormat="1" ht="32.1" customHeight="1">
      <c r="A7" s="252" t="s">
        <v>48</v>
      </c>
      <c r="B7" s="252" t="s">
        <v>49</v>
      </c>
      <c r="C7" s="251" t="s">
        <v>50</v>
      </c>
      <c r="D7" s="251" t="s">
        <v>51</v>
      </c>
      <c r="E7" s="251" t="s">
        <v>52</v>
      </c>
      <c r="F7" s="251" t="s">
        <v>53</v>
      </c>
      <c r="G7" s="251" t="s">
        <v>0</v>
      </c>
      <c r="H7" s="252" t="s">
        <v>1</v>
      </c>
      <c r="I7" s="252"/>
      <c r="J7" s="252"/>
      <c r="K7" s="252"/>
      <c r="L7" s="252"/>
      <c r="M7" s="252"/>
      <c r="N7" s="252"/>
      <c r="O7" s="252"/>
      <c r="P7" s="252"/>
      <c r="Q7" s="252"/>
      <c r="R7" s="252"/>
      <c r="S7" s="252"/>
      <c r="T7" s="252" t="s">
        <v>200</v>
      </c>
      <c r="U7" s="252"/>
      <c r="V7" s="252"/>
      <c r="W7" s="252"/>
      <c r="X7" s="252"/>
      <c r="Y7" s="252"/>
      <c r="Z7" s="252"/>
      <c r="AA7" s="252"/>
      <c r="AB7" s="252"/>
      <c r="AC7" s="252"/>
      <c r="AD7" s="252"/>
      <c r="AE7" s="252"/>
      <c r="AF7" s="252" t="s">
        <v>270</v>
      </c>
      <c r="AG7" s="252"/>
      <c r="AH7" s="252"/>
      <c r="AI7" s="252"/>
      <c r="AJ7" s="252"/>
      <c r="AK7" s="252"/>
      <c r="AL7" s="252"/>
      <c r="AM7" s="252"/>
      <c r="AN7" s="252"/>
      <c r="AO7" s="252"/>
      <c r="AP7" s="252"/>
      <c r="AQ7" s="252"/>
    </row>
    <row r="8" spans="1:43" s="15" customFormat="1" ht="32.1" customHeight="1">
      <c r="A8" s="252"/>
      <c r="B8" s="252"/>
      <c r="C8" s="252"/>
      <c r="D8" s="252"/>
      <c r="E8" s="252"/>
      <c r="F8" s="252"/>
      <c r="G8" s="252"/>
      <c r="H8" s="7" t="s">
        <v>54</v>
      </c>
      <c r="I8" s="7" t="s">
        <v>55</v>
      </c>
      <c r="J8" s="7" t="s">
        <v>56</v>
      </c>
      <c r="K8" s="7" t="s">
        <v>57</v>
      </c>
      <c r="L8" s="7" t="s">
        <v>58</v>
      </c>
      <c r="M8" s="7" t="s">
        <v>59</v>
      </c>
      <c r="N8" s="7" t="s">
        <v>60</v>
      </c>
      <c r="O8" s="7" t="s">
        <v>61</v>
      </c>
      <c r="P8" s="7" t="s">
        <v>62</v>
      </c>
      <c r="Q8" s="7" t="s">
        <v>63</v>
      </c>
      <c r="R8" s="7" t="s">
        <v>64</v>
      </c>
      <c r="S8" s="7" t="s">
        <v>65</v>
      </c>
      <c r="T8" s="119" t="s">
        <v>54</v>
      </c>
      <c r="U8" s="119" t="s">
        <v>55</v>
      </c>
      <c r="V8" s="119" t="s">
        <v>56</v>
      </c>
      <c r="W8" s="119" t="s">
        <v>57</v>
      </c>
      <c r="X8" s="119" t="s">
        <v>58</v>
      </c>
      <c r="Y8" s="119" t="s">
        <v>59</v>
      </c>
      <c r="Z8" s="119" t="s">
        <v>60</v>
      </c>
      <c r="AA8" s="119" t="s">
        <v>61</v>
      </c>
      <c r="AB8" s="119" t="s">
        <v>62</v>
      </c>
      <c r="AC8" s="119" t="s">
        <v>63</v>
      </c>
      <c r="AD8" s="119" t="s">
        <v>64</v>
      </c>
      <c r="AE8" s="119" t="s">
        <v>65</v>
      </c>
      <c r="AF8" s="165" t="s">
        <v>54</v>
      </c>
      <c r="AG8" s="165" t="s">
        <v>55</v>
      </c>
      <c r="AH8" s="165" t="s">
        <v>56</v>
      </c>
      <c r="AI8" s="165" t="s">
        <v>57</v>
      </c>
      <c r="AJ8" s="165" t="s">
        <v>58</v>
      </c>
      <c r="AK8" s="165" t="s">
        <v>59</v>
      </c>
      <c r="AL8" s="165" t="s">
        <v>60</v>
      </c>
      <c r="AM8" s="165" t="s">
        <v>61</v>
      </c>
      <c r="AN8" s="165" t="s">
        <v>62</v>
      </c>
      <c r="AO8" s="165" t="s">
        <v>63</v>
      </c>
      <c r="AP8" s="165" t="s">
        <v>64</v>
      </c>
      <c r="AQ8" s="165" t="s">
        <v>65</v>
      </c>
    </row>
    <row r="9" spans="1:43" s="15" customFormat="1" ht="128.25" customHeight="1">
      <c r="A9" s="253" t="s">
        <v>2</v>
      </c>
      <c r="B9" s="8"/>
      <c r="C9" s="16" t="s">
        <v>3</v>
      </c>
      <c r="D9" s="9" t="s">
        <v>243</v>
      </c>
      <c r="E9" s="10" t="s">
        <v>4</v>
      </c>
      <c r="F9" s="9" t="s">
        <v>104</v>
      </c>
      <c r="G9" s="11">
        <v>0.7</v>
      </c>
      <c r="H9" s="12">
        <f>'Docen. proye invest'!D22</f>
        <v>0.41666666666666669</v>
      </c>
      <c r="I9" s="13"/>
      <c r="J9" s="13"/>
      <c r="K9" s="13"/>
      <c r="L9" s="13"/>
      <c r="M9" s="13"/>
      <c r="N9" s="12">
        <f>'Docen. proye invest'!D23</f>
        <v>0.5</v>
      </c>
      <c r="O9" s="14"/>
      <c r="P9" s="14"/>
      <c r="Q9" s="14"/>
      <c r="R9" s="14"/>
      <c r="S9" s="14"/>
      <c r="T9" s="12">
        <f>'Docen. proye invest'!D24</f>
        <v>0.625</v>
      </c>
      <c r="U9" s="13"/>
      <c r="V9" s="13"/>
      <c r="W9" s="13"/>
      <c r="X9" s="13"/>
      <c r="Y9" s="13"/>
      <c r="Z9" s="12">
        <f>'Docen. proye invest'!P23</f>
        <v>0</v>
      </c>
      <c r="AA9" s="14"/>
      <c r="AB9" s="14"/>
      <c r="AC9" s="14"/>
      <c r="AD9" s="14"/>
      <c r="AE9" s="14"/>
      <c r="AF9" s="12">
        <f>'Docen. proye invest'!P24</f>
        <v>0</v>
      </c>
      <c r="AG9" s="13"/>
      <c r="AH9" s="13"/>
      <c r="AI9" s="13"/>
      <c r="AJ9" s="13"/>
      <c r="AK9" s="13"/>
      <c r="AL9" s="12">
        <f>'Docen. proye invest'!AB23</f>
        <v>0</v>
      </c>
      <c r="AM9" s="14"/>
      <c r="AN9" s="14"/>
      <c r="AO9" s="14"/>
      <c r="AP9" s="14"/>
      <c r="AQ9" s="14"/>
    </row>
    <row r="10" spans="1:43" s="15" customFormat="1" ht="95.25" customHeight="1">
      <c r="A10" s="254"/>
      <c r="B10" s="8"/>
      <c r="C10" s="17" t="s">
        <v>6</v>
      </c>
      <c r="D10" s="9" t="s">
        <v>135</v>
      </c>
      <c r="E10" s="10" t="s">
        <v>144</v>
      </c>
      <c r="F10" s="9" t="s">
        <v>104</v>
      </c>
      <c r="G10" s="11">
        <v>1</v>
      </c>
      <c r="H10" s="12">
        <f>'Eficacia en la ejec. proy. inve'!E22</f>
        <v>1</v>
      </c>
      <c r="I10" s="14"/>
      <c r="J10" s="14"/>
      <c r="K10" s="14"/>
      <c r="L10" s="14"/>
      <c r="M10" s="14"/>
      <c r="N10" s="12">
        <f>'Eficacia en la ejec. proy. inve'!E23</f>
        <v>0.75</v>
      </c>
      <c r="O10" s="14"/>
      <c r="P10" s="14"/>
      <c r="Q10" s="14"/>
      <c r="R10" s="14"/>
      <c r="S10" s="14"/>
      <c r="T10" s="12">
        <f>'Eficacia en la ejec. proy. inve'!E25</f>
        <v>1</v>
      </c>
      <c r="U10" s="14"/>
      <c r="V10" s="14"/>
      <c r="W10" s="14"/>
      <c r="X10" s="14"/>
      <c r="Y10" s="14"/>
      <c r="Z10" s="12">
        <f>'Eficacia en la ejec. proy. inve'!Q23</f>
        <v>0</v>
      </c>
      <c r="AA10" s="14"/>
      <c r="AB10" s="14"/>
      <c r="AC10" s="14"/>
      <c r="AD10" s="14"/>
      <c r="AE10" s="14"/>
      <c r="AF10" s="12">
        <f>'Eficacia en la ejec. proy. inve'!Q25</f>
        <v>0</v>
      </c>
      <c r="AG10" s="14"/>
      <c r="AH10" s="14"/>
      <c r="AI10" s="14"/>
      <c r="AJ10" s="14"/>
      <c r="AK10" s="14"/>
      <c r="AL10" s="12">
        <f>'Eficacia en la ejec. proy. inve'!AC23</f>
        <v>0</v>
      </c>
      <c r="AM10" s="14"/>
      <c r="AN10" s="14"/>
      <c r="AO10" s="14"/>
      <c r="AP10" s="14"/>
      <c r="AQ10" s="14"/>
    </row>
    <row r="11" spans="1:43" s="15" customFormat="1" ht="150.75" customHeight="1">
      <c r="A11" s="254"/>
      <c r="B11" s="8"/>
      <c r="C11" s="16" t="s">
        <v>7</v>
      </c>
      <c r="D11" s="9" t="s">
        <v>216</v>
      </c>
      <c r="E11" s="10" t="s">
        <v>109</v>
      </c>
      <c r="F11" s="9" t="s">
        <v>104</v>
      </c>
      <c r="G11" s="11">
        <v>0.7</v>
      </c>
      <c r="H11" s="12">
        <f>'Produccion académica'!$D$22</f>
        <v>0.15384615384615385</v>
      </c>
      <c r="I11" s="14"/>
      <c r="J11" s="14"/>
      <c r="K11" s="14"/>
      <c r="L11" s="14"/>
      <c r="M11" s="14"/>
      <c r="N11" s="12">
        <f>'Produccion académica'!$D$23</f>
        <v>0.3</v>
      </c>
      <c r="O11" s="14"/>
      <c r="P11" s="14"/>
      <c r="Q11" s="14"/>
      <c r="R11" s="14"/>
      <c r="S11" s="14"/>
      <c r="T11" s="12">
        <f>'Produccion académica'!D25</f>
        <v>0.75</v>
      </c>
      <c r="U11" s="14"/>
      <c r="V11" s="14"/>
      <c r="W11" s="14"/>
      <c r="X11" s="14"/>
      <c r="Y11" s="14"/>
      <c r="Z11" s="12">
        <f>'Produccion académica'!$D$23</f>
        <v>0.3</v>
      </c>
      <c r="AA11" s="14"/>
      <c r="AB11" s="14"/>
      <c r="AC11" s="14"/>
      <c r="AD11" s="14"/>
      <c r="AE11" s="14"/>
      <c r="AF11" s="12">
        <f>'Produccion académica'!P25</f>
        <v>0</v>
      </c>
      <c r="AG11" s="14"/>
      <c r="AH11" s="14"/>
      <c r="AI11" s="14"/>
      <c r="AJ11" s="14"/>
      <c r="AK11" s="14"/>
      <c r="AL11" s="12">
        <f>'Produccion académica'!$D$23</f>
        <v>0.3</v>
      </c>
      <c r="AM11" s="14"/>
      <c r="AN11" s="14"/>
      <c r="AO11" s="14"/>
      <c r="AP11" s="14"/>
      <c r="AQ11" s="14"/>
    </row>
    <row r="12" spans="1:43" s="15" customFormat="1" ht="135" customHeight="1">
      <c r="A12" s="255"/>
      <c r="B12" s="8"/>
      <c r="C12" s="16" t="s">
        <v>8</v>
      </c>
      <c r="D12" s="9" t="s">
        <v>242</v>
      </c>
      <c r="E12" s="10" t="s">
        <v>181</v>
      </c>
      <c r="F12" s="9" t="s">
        <v>5</v>
      </c>
      <c r="G12" s="11">
        <v>0.7</v>
      </c>
      <c r="H12" s="12">
        <f>'Partic.docente en invest.format'!D22</f>
        <v>0.73684210526315785</v>
      </c>
      <c r="I12" s="14"/>
      <c r="J12" s="14"/>
      <c r="K12" s="14"/>
      <c r="L12" s="14"/>
      <c r="M12" s="14"/>
      <c r="N12" s="12">
        <f>'Partic.docente en invest.format'!D23</f>
        <v>0.73333333333333328</v>
      </c>
      <c r="O12" s="14"/>
      <c r="P12" s="14"/>
      <c r="Q12" s="14"/>
      <c r="R12" s="14"/>
      <c r="S12" s="14"/>
      <c r="T12" s="12">
        <f>'Partic.docente en invest.format'!D25</f>
        <v>0.76470588235294112</v>
      </c>
      <c r="U12" s="14"/>
      <c r="V12" s="14"/>
      <c r="W12" s="14"/>
      <c r="X12" s="14"/>
      <c r="Y12" s="14"/>
      <c r="Z12" s="12">
        <f>'Partic.docente en invest.format'!P23</f>
        <v>0</v>
      </c>
      <c r="AA12" s="14"/>
      <c r="AB12" s="14"/>
      <c r="AC12" s="14"/>
      <c r="AD12" s="14"/>
      <c r="AE12" s="14"/>
      <c r="AF12" s="12">
        <f>'Partic.docente en invest.format'!P25</f>
        <v>0</v>
      </c>
      <c r="AG12" s="14"/>
      <c r="AH12" s="14"/>
      <c r="AI12" s="14"/>
      <c r="AJ12" s="14"/>
      <c r="AK12" s="14"/>
      <c r="AL12" s="12">
        <f>'Partic.docente en invest.format'!AB23</f>
        <v>0</v>
      </c>
      <c r="AM12" s="14"/>
      <c r="AN12" s="14"/>
      <c r="AO12" s="14"/>
      <c r="AP12" s="14"/>
      <c r="AQ12" s="14"/>
    </row>
    <row r="13" spans="1:43" s="15" customFormat="1" ht="14.25"/>
  </sheetData>
  <mergeCells count="17">
    <mergeCell ref="G7:G8"/>
    <mergeCell ref="AF7:AQ7"/>
    <mergeCell ref="T7:AE7"/>
    <mergeCell ref="H7:S7"/>
    <mergeCell ref="A9:A12"/>
    <mergeCell ref="A7:A8"/>
    <mergeCell ref="B7:B8"/>
    <mergeCell ref="C7:C8"/>
    <mergeCell ref="D7:D8"/>
    <mergeCell ref="E7:E8"/>
    <mergeCell ref="F7:F8"/>
    <mergeCell ref="A1:B6"/>
    <mergeCell ref="C1:G1"/>
    <mergeCell ref="C2:G2"/>
    <mergeCell ref="C4:G4"/>
    <mergeCell ref="C5:G5"/>
    <mergeCell ref="C6:G6"/>
  </mergeCells>
  <hyperlinks>
    <hyperlink ref="C9" location="'Docen. proye invest'!A1" display="Docentes en proyectos de investigación"/>
    <hyperlink ref="C11" location="'Produccion académica'!A1" display="Producción academica"/>
    <hyperlink ref="C12" location="'Partic.docente en invest.format'!A1" display="Participación docente en Investigación formativa"/>
    <hyperlink ref="C10" location="'Eficacia en la ejec. proy. inve'!A1" display="Eficacia en la ejecución de proyectos de Investigación"/>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topLeftCell="A11" zoomScale="90" zoomScaleNormal="90" zoomScalePageLayoutView="85" workbookViewId="0">
      <selection activeCell="A23" sqref="A23"/>
    </sheetView>
  </sheetViews>
  <sheetFormatPr baseColWidth="10" defaultColWidth="10.85546875" defaultRowHeight="14.25"/>
  <cols>
    <col min="1" max="1" width="19.42578125" style="15" customWidth="1"/>
    <col min="2" max="2" width="19.28515625" style="15" customWidth="1"/>
    <col min="3" max="3" width="17.42578125" style="15" customWidth="1"/>
    <col min="4" max="4" width="33" style="15" customWidth="1"/>
    <col min="5" max="6" width="10.85546875" style="15"/>
    <col min="7" max="7" width="16.140625" style="15" customWidth="1"/>
    <col min="8" max="8" width="43.7109375" style="15" customWidth="1"/>
    <col min="9" max="9" width="10.85546875" style="15"/>
    <col min="10" max="10" width="40" style="15" customWidth="1"/>
    <col min="11" max="11" width="22" style="15" customWidth="1"/>
    <col min="12" max="12" width="6.42578125" style="15" customWidth="1"/>
    <col min="13" max="13" width="38.7109375" style="15" customWidth="1"/>
    <col min="14" max="14" width="23.42578125" style="15" customWidth="1"/>
    <col min="15" max="16384" width="10.85546875" style="15"/>
  </cols>
  <sheetData>
    <row r="1" spans="1:14">
      <c r="A1" s="281"/>
      <c r="B1" s="281"/>
      <c r="C1" s="281"/>
      <c r="D1" s="281"/>
      <c r="E1" s="281"/>
      <c r="F1" s="281"/>
      <c r="G1" s="281"/>
      <c r="H1" s="19"/>
      <c r="I1" s="19"/>
      <c r="J1" s="19"/>
      <c r="K1" s="19"/>
      <c r="L1" s="19"/>
      <c r="M1" s="20"/>
      <c r="N1" s="20"/>
    </row>
    <row r="2" spans="1:14">
      <c r="A2" s="282" t="s">
        <v>9</v>
      </c>
      <c r="B2" s="282"/>
      <c r="C2" s="282"/>
      <c r="D2" s="282"/>
      <c r="E2" s="282"/>
      <c r="F2" s="282"/>
      <c r="G2" s="282"/>
      <c r="H2" s="19"/>
      <c r="I2" s="19"/>
      <c r="J2" s="19"/>
      <c r="K2" s="19"/>
      <c r="L2" s="19"/>
      <c r="M2" s="20"/>
      <c r="N2" s="20"/>
    </row>
    <row r="3" spans="1:14">
      <c r="A3" s="282"/>
      <c r="B3" s="282"/>
      <c r="C3" s="282"/>
      <c r="D3" s="282"/>
      <c r="E3" s="282"/>
      <c r="F3" s="282"/>
      <c r="G3" s="282"/>
      <c r="H3" s="19"/>
      <c r="I3" s="19"/>
      <c r="J3" s="19"/>
      <c r="K3" s="19"/>
      <c r="L3" s="19"/>
      <c r="M3" s="20"/>
      <c r="N3" s="20"/>
    </row>
    <row r="4" spans="1:14">
      <c r="A4" s="282"/>
      <c r="B4" s="282"/>
      <c r="C4" s="282"/>
      <c r="D4" s="282"/>
      <c r="E4" s="282"/>
      <c r="F4" s="282"/>
      <c r="G4" s="282"/>
      <c r="H4" s="19"/>
      <c r="I4" s="19"/>
      <c r="J4" s="19"/>
      <c r="K4" s="19"/>
      <c r="L4" s="19"/>
      <c r="M4" s="20"/>
      <c r="N4" s="20"/>
    </row>
    <row r="5" spans="1:14">
      <c r="A5" s="282"/>
      <c r="B5" s="282"/>
      <c r="C5" s="282"/>
      <c r="D5" s="282"/>
      <c r="E5" s="282"/>
      <c r="F5" s="282"/>
      <c r="G5" s="282"/>
      <c r="H5" s="19"/>
      <c r="I5" s="19"/>
      <c r="J5" s="19"/>
      <c r="K5" s="19"/>
      <c r="L5" s="19"/>
      <c r="M5" s="20"/>
      <c r="N5" s="20"/>
    </row>
    <row r="6" spans="1:14" ht="15">
      <c r="A6" s="272" t="s">
        <v>10</v>
      </c>
      <c r="B6" s="272"/>
      <c r="C6" s="272"/>
      <c r="D6" s="272"/>
      <c r="E6" s="272"/>
      <c r="F6" s="272"/>
      <c r="G6" s="272"/>
      <c r="H6" s="19"/>
      <c r="I6" s="19"/>
      <c r="J6" s="19"/>
      <c r="K6" s="19"/>
      <c r="L6" s="19"/>
      <c r="M6" s="21"/>
      <c r="N6" s="21"/>
    </row>
    <row r="7" spans="1:14" ht="15">
      <c r="A7" s="22" t="s">
        <v>11</v>
      </c>
      <c r="B7" s="278" t="s">
        <v>12</v>
      </c>
      <c r="C7" s="278"/>
      <c r="D7" s="278"/>
      <c r="E7" s="269" t="s">
        <v>13</v>
      </c>
      <c r="F7" s="269"/>
      <c r="G7" s="269"/>
      <c r="H7" s="19"/>
      <c r="I7" s="19"/>
      <c r="J7" s="19"/>
      <c r="K7" s="19"/>
      <c r="L7" s="19"/>
      <c r="M7" s="20"/>
      <c r="N7" s="20"/>
    </row>
    <row r="8" spans="1:14" ht="57" customHeight="1">
      <c r="A8" s="24" t="str">
        <f>'CCI INVESTIGACION'!C9</f>
        <v>Docentes en proyectos de investigación</v>
      </c>
      <c r="B8" s="279">
        <f>'CCI INVESTIGACION'!G9</f>
        <v>0.7</v>
      </c>
      <c r="C8" s="280"/>
      <c r="D8" s="280"/>
      <c r="E8" s="268" t="s">
        <v>14</v>
      </c>
      <c r="F8" s="268"/>
      <c r="G8" s="268"/>
      <c r="H8" s="19"/>
      <c r="I8" s="19"/>
      <c r="J8" s="19"/>
      <c r="K8" s="19"/>
      <c r="L8" s="19"/>
      <c r="M8" s="20"/>
      <c r="N8" s="20"/>
    </row>
    <row r="9" spans="1:14" ht="15">
      <c r="A9" s="269" t="s">
        <v>15</v>
      </c>
      <c r="B9" s="269"/>
      <c r="C9" s="269"/>
      <c r="D9" s="269"/>
      <c r="E9" s="269"/>
      <c r="F9" s="269"/>
      <c r="G9" s="269"/>
      <c r="H9" s="19"/>
      <c r="I9" s="19"/>
      <c r="J9" s="19"/>
      <c r="K9" s="19"/>
      <c r="L9" s="19"/>
      <c r="M9" s="20"/>
      <c r="N9" s="20"/>
    </row>
    <row r="10" spans="1:14" ht="37.5" customHeight="1">
      <c r="A10" s="276" t="str">
        <f>'CCI INVESTIGACION'!E9</f>
        <v>Determinar el porcentaje de docentes de la Facultad vinculados a proyectos de investigación</v>
      </c>
      <c r="B10" s="276"/>
      <c r="C10" s="276"/>
      <c r="D10" s="276"/>
      <c r="E10" s="276"/>
      <c r="F10" s="276"/>
      <c r="G10" s="276"/>
      <c r="H10" s="19"/>
      <c r="I10" s="19"/>
      <c r="J10" s="19"/>
      <c r="K10" s="19"/>
      <c r="L10" s="19"/>
      <c r="M10" s="20"/>
      <c r="N10" s="20"/>
    </row>
    <row r="11" spans="1:14" ht="15">
      <c r="A11" s="269" t="s">
        <v>16</v>
      </c>
      <c r="B11" s="269"/>
      <c r="C11" s="269"/>
      <c r="D11" s="269"/>
      <c r="E11" s="269"/>
      <c r="F11" s="269"/>
      <c r="G11" s="269"/>
      <c r="H11" s="19"/>
      <c r="I11" s="19"/>
      <c r="J11" s="19"/>
      <c r="K11" s="19"/>
      <c r="L11" s="19"/>
      <c r="M11" s="20"/>
      <c r="N11" s="20"/>
    </row>
    <row r="12" spans="1:14" ht="60" customHeight="1">
      <c r="A12" s="277" t="str">
        <f>'CCI INVESTIGACION'!D9</f>
        <v>Numero de docentes TC y MT investigadores vinculados a proyectos/Total de docentes TC y MT en el periodo.</v>
      </c>
      <c r="B12" s="276"/>
      <c r="C12" s="276"/>
      <c r="D12" s="276"/>
      <c r="E12" s="276"/>
      <c r="F12" s="276"/>
      <c r="G12" s="276"/>
      <c r="H12" s="19"/>
      <c r="I12" s="19"/>
      <c r="J12" s="19"/>
      <c r="K12" s="19"/>
      <c r="L12" s="19"/>
      <c r="M12" s="20"/>
      <c r="N12" s="20"/>
    </row>
    <row r="13" spans="1:14" ht="15">
      <c r="A13" s="269" t="s">
        <v>17</v>
      </c>
      <c r="B13" s="269"/>
      <c r="C13" s="269"/>
      <c r="D13" s="278" t="s">
        <v>18</v>
      </c>
      <c r="E13" s="278"/>
      <c r="F13" s="278"/>
      <c r="G13" s="278"/>
      <c r="H13" s="19"/>
      <c r="I13" s="19"/>
      <c r="J13" s="19"/>
      <c r="K13" s="19"/>
      <c r="L13" s="19"/>
      <c r="M13" s="20"/>
      <c r="N13" s="20"/>
    </row>
    <row r="14" spans="1:14">
      <c r="A14" s="267" t="s">
        <v>111</v>
      </c>
      <c r="B14" s="267"/>
      <c r="C14" s="267"/>
      <c r="D14" s="268" t="s">
        <v>104</v>
      </c>
      <c r="E14" s="268"/>
      <c r="F14" s="268"/>
      <c r="G14" s="268"/>
      <c r="H14" s="19"/>
      <c r="I14" s="19"/>
      <c r="J14" s="19"/>
      <c r="K14" s="19"/>
      <c r="L14" s="19"/>
      <c r="M14" s="20"/>
      <c r="N14" s="20"/>
    </row>
    <row r="15" spans="1:14" ht="27.95" customHeight="1">
      <c r="A15" s="267"/>
      <c r="B15" s="267"/>
      <c r="C15" s="267"/>
      <c r="D15" s="268"/>
      <c r="E15" s="268"/>
      <c r="F15" s="268"/>
      <c r="G15" s="268"/>
      <c r="H15" s="19"/>
      <c r="I15" s="19"/>
      <c r="J15" s="19"/>
      <c r="K15" s="19"/>
      <c r="L15" s="19"/>
      <c r="M15" s="20"/>
      <c r="N15" s="20"/>
    </row>
    <row r="16" spans="1:14" ht="15">
      <c r="A16" s="269" t="s">
        <v>19</v>
      </c>
      <c r="B16" s="269"/>
      <c r="C16" s="269"/>
      <c r="D16" s="269" t="s">
        <v>20</v>
      </c>
      <c r="E16" s="269"/>
      <c r="F16" s="269"/>
      <c r="G16" s="269"/>
      <c r="H16" s="19"/>
      <c r="I16" s="19"/>
      <c r="J16" s="19"/>
      <c r="K16" s="19"/>
      <c r="L16" s="19"/>
      <c r="M16" s="20"/>
      <c r="N16" s="20"/>
    </row>
    <row r="17" spans="1:14">
      <c r="A17" s="270" t="s">
        <v>104</v>
      </c>
      <c r="B17" s="268"/>
      <c r="C17" s="268"/>
      <c r="D17" s="268" t="s">
        <v>251</v>
      </c>
      <c r="E17" s="268"/>
      <c r="F17" s="268"/>
      <c r="G17" s="268"/>
      <c r="H17" s="19"/>
      <c r="I17" s="19"/>
      <c r="J17" s="19"/>
      <c r="K17" s="19"/>
      <c r="L17" s="19"/>
      <c r="M17" s="20"/>
      <c r="N17" s="20"/>
    </row>
    <row r="18" spans="1:14">
      <c r="A18" s="268"/>
      <c r="B18" s="268"/>
      <c r="C18" s="268"/>
      <c r="D18" s="268"/>
      <c r="E18" s="268"/>
      <c r="F18" s="268"/>
      <c r="G18" s="268"/>
      <c r="H18" s="19"/>
      <c r="I18" s="19"/>
      <c r="J18" s="19"/>
      <c r="K18" s="19"/>
      <c r="L18" s="19"/>
      <c r="M18" s="20"/>
      <c r="N18" s="20"/>
    </row>
    <row r="19" spans="1:14" ht="15">
      <c r="A19" s="271" t="s">
        <v>21</v>
      </c>
      <c r="B19" s="272"/>
      <c r="C19" s="272"/>
      <c r="D19" s="272"/>
      <c r="E19" s="272"/>
      <c r="F19" s="271"/>
      <c r="G19" s="271"/>
      <c r="H19" s="19"/>
      <c r="I19" s="19"/>
      <c r="J19" s="19"/>
      <c r="K19" s="19"/>
      <c r="L19" s="19"/>
      <c r="M19" s="20"/>
      <c r="N19" s="20"/>
    </row>
    <row r="20" spans="1:14" ht="15">
      <c r="A20" s="273" t="s">
        <v>22</v>
      </c>
      <c r="B20" s="273"/>
      <c r="C20" s="273"/>
      <c r="D20" s="273"/>
      <c r="E20" s="274"/>
      <c r="F20" s="26"/>
      <c r="G20" s="26"/>
      <c r="H20" s="19"/>
      <c r="I20" s="19"/>
      <c r="J20" s="19"/>
      <c r="K20" s="19"/>
      <c r="L20" s="19"/>
      <c r="M20" s="20"/>
      <c r="N20" s="20"/>
    </row>
    <row r="21" spans="1:14" ht="30">
      <c r="A21" s="27" t="s">
        <v>23</v>
      </c>
      <c r="B21" s="28" t="s">
        <v>24</v>
      </c>
      <c r="C21" s="29" t="s">
        <v>25</v>
      </c>
      <c r="D21" s="29" t="s">
        <v>103</v>
      </c>
      <c r="E21" s="39" t="s">
        <v>0</v>
      </c>
      <c r="F21" s="30"/>
      <c r="G21" s="31"/>
      <c r="H21" s="19"/>
      <c r="I21" s="19"/>
      <c r="J21" s="19"/>
      <c r="K21" s="19"/>
      <c r="L21" s="19"/>
      <c r="M21" s="31"/>
      <c r="N21" s="31"/>
    </row>
    <row r="22" spans="1:14" ht="26.1" customHeight="1">
      <c r="A22" s="83">
        <v>42370</v>
      </c>
      <c r="B22" s="33">
        <f>K56</f>
        <v>12</v>
      </c>
      <c r="C22" s="33">
        <f>K55</f>
        <v>5</v>
      </c>
      <c r="D22" s="34">
        <f t="shared" ref="D22:D27" si="0">C22/B22</f>
        <v>0.41666666666666669</v>
      </c>
      <c r="E22" s="35">
        <f>B8</f>
        <v>0.7</v>
      </c>
      <c r="F22" s="36"/>
      <c r="G22" s="31"/>
      <c r="H22" s="19"/>
      <c r="I22" s="19"/>
      <c r="J22" s="19"/>
      <c r="K22" s="19"/>
      <c r="L22" s="19"/>
      <c r="M22" s="31"/>
      <c r="N22" s="31"/>
    </row>
    <row r="23" spans="1:14" ht="26.1" customHeight="1">
      <c r="A23" s="83">
        <v>42552</v>
      </c>
      <c r="B23" s="33">
        <f>N53</f>
        <v>10</v>
      </c>
      <c r="C23" s="33">
        <f>N52</f>
        <v>5</v>
      </c>
      <c r="D23" s="34">
        <f t="shared" si="0"/>
        <v>0.5</v>
      </c>
      <c r="E23" s="35">
        <f>B8</f>
        <v>0.7</v>
      </c>
      <c r="F23" s="36"/>
      <c r="G23" s="31"/>
      <c r="H23" s="19"/>
      <c r="I23" s="19"/>
      <c r="J23" s="19"/>
      <c r="K23" s="19"/>
      <c r="L23" s="19"/>
      <c r="M23" s="31"/>
      <c r="N23" s="31"/>
    </row>
    <row r="24" spans="1:14" ht="26.1" customHeight="1">
      <c r="A24" s="83">
        <v>42736</v>
      </c>
      <c r="B24" s="79">
        <v>16</v>
      </c>
      <c r="C24" s="79">
        <v>10</v>
      </c>
      <c r="D24" s="34">
        <f t="shared" si="0"/>
        <v>0.625</v>
      </c>
      <c r="E24" s="35">
        <f>B8</f>
        <v>0.7</v>
      </c>
      <c r="F24" s="36"/>
      <c r="G24" s="31"/>
      <c r="H24" s="19"/>
      <c r="I24" s="19"/>
      <c r="J24" s="19"/>
      <c r="K24" s="19"/>
      <c r="L24" s="19"/>
      <c r="M24" s="31"/>
      <c r="N24" s="31"/>
    </row>
    <row r="25" spans="1:14" ht="33" customHeight="1">
      <c r="A25" s="83">
        <v>42917</v>
      </c>
      <c r="B25" s="90">
        <v>20</v>
      </c>
      <c r="C25" s="90">
        <v>14</v>
      </c>
      <c r="D25" s="34">
        <f t="shared" si="0"/>
        <v>0.7</v>
      </c>
      <c r="E25" s="85">
        <f>B8</f>
        <v>0.7</v>
      </c>
      <c r="F25" s="37"/>
      <c r="G25" s="31"/>
      <c r="H25" s="19"/>
      <c r="I25" s="19"/>
      <c r="J25" s="19"/>
      <c r="K25" s="19"/>
      <c r="L25" s="19"/>
      <c r="M25" s="31"/>
      <c r="N25" s="31"/>
    </row>
    <row r="26" spans="1:14" ht="33" customHeight="1">
      <c r="A26" s="136">
        <v>43101</v>
      </c>
      <c r="B26" s="137">
        <v>19</v>
      </c>
      <c r="C26" s="137">
        <v>14</v>
      </c>
      <c r="D26" s="34">
        <f t="shared" si="0"/>
        <v>0.73684210526315785</v>
      </c>
      <c r="E26" s="122">
        <f>B8</f>
        <v>0.7</v>
      </c>
      <c r="F26" s="37"/>
      <c r="G26" s="31"/>
      <c r="H26" s="19"/>
      <c r="I26" s="19"/>
      <c r="J26" s="19"/>
      <c r="K26" s="19"/>
      <c r="L26" s="19"/>
      <c r="M26" s="31"/>
      <c r="N26" s="31"/>
    </row>
    <row r="27" spans="1:14" ht="33" customHeight="1">
      <c r="A27" s="136">
        <v>43282</v>
      </c>
      <c r="B27" s="137">
        <v>17</v>
      </c>
      <c r="C27" s="137">
        <v>13</v>
      </c>
      <c r="D27" s="161">
        <f t="shared" si="0"/>
        <v>0.76470588235294112</v>
      </c>
      <c r="E27" s="152">
        <f>B8</f>
        <v>0.7</v>
      </c>
      <c r="F27" s="37"/>
      <c r="G27" s="31"/>
      <c r="H27" s="19"/>
      <c r="I27" s="19"/>
      <c r="J27" s="19"/>
      <c r="K27" s="19"/>
      <c r="L27" s="19"/>
      <c r="M27" s="31"/>
      <c r="N27" s="31"/>
    </row>
    <row r="28" spans="1:14" ht="33" customHeight="1">
      <c r="A28" s="136">
        <v>43466</v>
      </c>
      <c r="B28" s="201">
        <v>19</v>
      </c>
      <c r="C28" s="201">
        <v>11</v>
      </c>
      <c r="D28" s="161">
        <f>K135</f>
        <v>0.68421052631578949</v>
      </c>
      <c r="E28" s="197">
        <f>B8</f>
        <v>0.7</v>
      </c>
      <c r="F28" s="37"/>
      <c r="G28" s="31"/>
      <c r="H28" s="19"/>
      <c r="I28" s="19"/>
      <c r="J28" s="19"/>
      <c r="K28" s="19"/>
      <c r="L28" s="19"/>
      <c r="M28" s="31"/>
      <c r="N28" s="31"/>
    </row>
    <row r="29" spans="1:14" ht="15">
      <c r="A29" s="275" t="s">
        <v>26</v>
      </c>
      <c r="B29" s="275"/>
      <c r="C29" s="275"/>
      <c r="D29" s="275"/>
      <c r="E29" s="275"/>
      <c r="F29" s="275"/>
      <c r="G29" s="275"/>
      <c r="H29" s="19"/>
      <c r="I29" s="19"/>
      <c r="J29" s="19"/>
      <c r="K29" s="19"/>
      <c r="L29" s="19"/>
      <c r="M29" s="20"/>
      <c r="N29" s="20"/>
    </row>
    <row r="30" spans="1:14">
      <c r="A30" s="267"/>
      <c r="B30" s="267"/>
      <c r="C30" s="267"/>
      <c r="D30" s="267"/>
      <c r="E30" s="267"/>
      <c r="F30" s="267"/>
      <c r="G30" s="267"/>
      <c r="H30" s="19"/>
      <c r="I30" s="19"/>
      <c r="J30" s="19"/>
      <c r="K30" s="19"/>
      <c r="L30" s="19"/>
      <c r="M30" s="20"/>
      <c r="N30" s="20"/>
    </row>
    <row r="31" spans="1:14" ht="300" customHeight="1">
      <c r="A31" s="267"/>
      <c r="B31" s="267"/>
      <c r="C31" s="267"/>
      <c r="D31" s="267"/>
      <c r="E31" s="267"/>
      <c r="F31" s="267"/>
      <c r="G31" s="267"/>
      <c r="H31" s="19"/>
      <c r="I31" s="19"/>
      <c r="J31" s="19"/>
      <c r="K31" s="19"/>
      <c r="L31" s="19"/>
      <c r="M31" s="20"/>
      <c r="N31" s="20"/>
    </row>
    <row r="32" spans="1:14" ht="15">
      <c r="A32" s="272" t="s">
        <v>27</v>
      </c>
      <c r="B32" s="272"/>
      <c r="C32" s="272"/>
      <c r="D32" s="272"/>
      <c r="E32" s="272"/>
      <c r="F32" s="272"/>
      <c r="G32" s="272"/>
      <c r="H32" s="275"/>
      <c r="I32" s="38"/>
      <c r="J32" s="38"/>
      <c r="K32" s="38"/>
      <c r="L32" s="38"/>
      <c r="M32" s="20"/>
      <c r="N32" s="20"/>
    </row>
    <row r="33" spans="1:14" ht="30">
      <c r="A33" s="39" t="s">
        <v>23</v>
      </c>
      <c r="B33" s="266" t="s">
        <v>28</v>
      </c>
      <c r="C33" s="266"/>
      <c r="D33" s="266"/>
      <c r="E33" s="266"/>
      <c r="F33" s="266"/>
      <c r="G33" s="29" t="s">
        <v>29</v>
      </c>
      <c r="H33" s="29" t="s">
        <v>30</v>
      </c>
      <c r="I33" s="41"/>
      <c r="J33" s="41"/>
      <c r="K33" s="41"/>
      <c r="L33" s="41"/>
      <c r="M33" s="42"/>
      <c r="N33" s="42"/>
    </row>
    <row r="34" spans="1:14" ht="86.1" customHeight="1">
      <c r="A34" s="100">
        <v>42370</v>
      </c>
      <c r="B34" s="297" t="s">
        <v>159</v>
      </c>
      <c r="C34" s="297"/>
      <c r="D34" s="297"/>
      <c r="E34" s="297"/>
      <c r="F34" s="297"/>
      <c r="G34" s="44"/>
      <c r="H34" s="126" t="s">
        <v>199</v>
      </c>
      <c r="I34" s="45"/>
      <c r="J34" s="45"/>
      <c r="K34" s="45"/>
      <c r="L34" s="45"/>
      <c r="M34" s="20"/>
      <c r="N34" s="20"/>
    </row>
    <row r="35" spans="1:14" ht="78.95" customHeight="1">
      <c r="A35" s="100">
        <v>42552</v>
      </c>
      <c r="B35" s="297" t="s">
        <v>110</v>
      </c>
      <c r="C35" s="297"/>
      <c r="D35" s="297"/>
      <c r="E35" s="297"/>
      <c r="F35" s="297"/>
      <c r="G35" s="43"/>
      <c r="H35" s="126" t="s">
        <v>199</v>
      </c>
      <c r="I35" s="46"/>
      <c r="J35" s="46"/>
      <c r="K35" s="46"/>
      <c r="L35" s="46"/>
      <c r="M35" s="20"/>
      <c r="N35" s="20"/>
    </row>
    <row r="36" spans="1:14" ht="86.1" customHeight="1">
      <c r="A36" s="101">
        <v>42736</v>
      </c>
      <c r="B36" s="298" t="s">
        <v>161</v>
      </c>
      <c r="C36" s="299"/>
      <c r="D36" s="299"/>
      <c r="E36" s="299"/>
      <c r="F36" s="300"/>
      <c r="G36" s="80"/>
      <c r="H36" s="127" t="s">
        <v>199</v>
      </c>
    </row>
    <row r="37" spans="1:14" ht="120" customHeight="1">
      <c r="A37" s="102">
        <v>42917</v>
      </c>
      <c r="B37" s="295" t="s">
        <v>162</v>
      </c>
      <c r="C37" s="295"/>
      <c r="D37" s="295"/>
      <c r="E37" s="295"/>
      <c r="F37" s="295"/>
      <c r="G37" s="138"/>
      <c r="H37" s="139" t="s">
        <v>199</v>
      </c>
      <c r="J37" s="47"/>
      <c r="K37" s="47"/>
      <c r="L37" s="47"/>
      <c r="M37" s="47"/>
      <c r="N37" s="47"/>
    </row>
    <row r="38" spans="1:14" ht="66.75" customHeight="1">
      <c r="A38" s="140">
        <v>43101</v>
      </c>
      <c r="B38" s="296" t="s">
        <v>271</v>
      </c>
      <c r="C38" s="296"/>
      <c r="D38" s="296"/>
      <c r="E38" s="296"/>
      <c r="F38" s="296"/>
      <c r="G38" s="80"/>
      <c r="H38" s="127" t="s">
        <v>199</v>
      </c>
      <c r="J38" s="47"/>
      <c r="K38" s="47"/>
      <c r="L38" s="47"/>
      <c r="M38" s="47"/>
      <c r="N38" s="47"/>
    </row>
    <row r="39" spans="1:14" ht="62.1" customHeight="1">
      <c r="A39" s="140">
        <v>43282</v>
      </c>
      <c r="B39" s="296" t="s">
        <v>272</v>
      </c>
      <c r="C39" s="296"/>
      <c r="D39" s="296"/>
      <c r="E39" s="296"/>
      <c r="F39" s="296"/>
      <c r="G39" s="80"/>
      <c r="H39" s="127" t="s">
        <v>199</v>
      </c>
      <c r="J39" s="47"/>
      <c r="K39" s="47"/>
      <c r="L39" s="47"/>
      <c r="M39" s="47"/>
      <c r="N39" s="47"/>
    </row>
    <row r="40" spans="1:14" ht="69.95" customHeight="1">
      <c r="A40" s="216">
        <v>43466</v>
      </c>
      <c r="B40" s="265" t="s">
        <v>311</v>
      </c>
      <c r="C40" s="265"/>
      <c r="D40" s="265"/>
      <c r="E40" s="265"/>
      <c r="F40" s="265"/>
      <c r="G40" s="217"/>
      <c r="H40" s="217" t="s">
        <v>31</v>
      </c>
      <c r="J40" s="261">
        <v>42370</v>
      </c>
      <c r="K40" s="287"/>
      <c r="L40" s="47"/>
      <c r="M40" s="261">
        <v>42552</v>
      </c>
      <c r="N40" s="287"/>
    </row>
    <row r="41" spans="1:14" ht="65.25" customHeight="1">
      <c r="J41" s="39" t="s">
        <v>244</v>
      </c>
      <c r="K41" s="29" t="s">
        <v>32</v>
      </c>
      <c r="L41" s="47"/>
      <c r="M41" s="39" t="s">
        <v>134</v>
      </c>
      <c r="N41" s="29" t="s">
        <v>32</v>
      </c>
    </row>
    <row r="42" spans="1:14">
      <c r="J42" s="92" t="s">
        <v>201</v>
      </c>
      <c r="K42" s="48">
        <v>1</v>
      </c>
      <c r="L42" s="47"/>
      <c r="M42" s="92" t="s">
        <v>201</v>
      </c>
      <c r="N42" s="48">
        <v>1</v>
      </c>
    </row>
    <row r="43" spans="1:14">
      <c r="J43" s="18" t="s">
        <v>68</v>
      </c>
      <c r="K43" s="48">
        <v>0</v>
      </c>
      <c r="L43" s="47"/>
      <c r="M43" s="18" t="s">
        <v>68</v>
      </c>
      <c r="N43" s="48">
        <v>0</v>
      </c>
    </row>
    <row r="44" spans="1:14">
      <c r="J44" s="18" t="s">
        <v>69</v>
      </c>
      <c r="K44" s="48">
        <v>0</v>
      </c>
      <c r="L44" s="47"/>
      <c r="M44" s="18" t="s">
        <v>70</v>
      </c>
      <c r="N44" s="48">
        <v>1</v>
      </c>
    </row>
    <row r="45" spans="1:14">
      <c r="J45" s="18" t="s">
        <v>71</v>
      </c>
      <c r="K45" s="48">
        <v>0</v>
      </c>
      <c r="L45" s="47"/>
      <c r="M45" s="18" t="s">
        <v>72</v>
      </c>
      <c r="N45" s="48">
        <v>1</v>
      </c>
    </row>
    <row r="46" spans="1:14">
      <c r="J46" s="18" t="s">
        <v>70</v>
      </c>
      <c r="K46" s="48">
        <v>1</v>
      </c>
      <c r="L46" s="47"/>
      <c r="M46" s="18" t="s">
        <v>73</v>
      </c>
      <c r="N46" s="48">
        <v>0</v>
      </c>
    </row>
    <row r="47" spans="1:14">
      <c r="J47" s="18" t="s">
        <v>72</v>
      </c>
      <c r="K47" s="48">
        <v>1</v>
      </c>
      <c r="L47" s="47"/>
      <c r="M47" s="94" t="s">
        <v>95</v>
      </c>
      <c r="N47" s="48">
        <v>1</v>
      </c>
    </row>
    <row r="48" spans="1:14">
      <c r="J48" s="18" t="s">
        <v>73</v>
      </c>
      <c r="K48" s="48">
        <v>0</v>
      </c>
      <c r="L48" s="47"/>
      <c r="M48" s="18" t="s">
        <v>75</v>
      </c>
      <c r="N48" s="48">
        <v>1</v>
      </c>
    </row>
    <row r="49" spans="10:14">
      <c r="J49" s="94" t="s">
        <v>95</v>
      </c>
      <c r="K49" s="48">
        <v>1</v>
      </c>
      <c r="L49" s="47"/>
      <c r="M49" s="18" t="s">
        <v>76</v>
      </c>
      <c r="N49" s="48">
        <v>0</v>
      </c>
    </row>
    <row r="50" spans="10:14">
      <c r="J50" s="94" t="s">
        <v>98</v>
      </c>
      <c r="K50" s="48">
        <v>1</v>
      </c>
      <c r="L50" s="47"/>
      <c r="M50" s="18" t="s">
        <v>77</v>
      </c>
      <c r="N50" s="48">
        <v>0</v>
      </c>
    </row>
    <row r="51" spans="10:14">
      <c r="J51" s="18" t="s">
        <v>76</v>
      </c>
      <c r="K51" s="48">
        <v>0</v>
      </c>
      <c r="L51" s="47"/>
      <c r="M51" s="18" t="s">
        <v>78</v>
      </c>
      <c r="N51" s="48">
        <v>0</v>
      </c>
    </row>
    <row r="52" spans="10:14" ht="30">
      <c r="J52" s="18" t="s">
        <v>79</v>
      </c>
      <c r="K52" s="48">
        <v>0</v>
      </c>
      <c r="L52" s="47"/>
      <c r="M52" s="51" t="s">
        <v>163</v>
      </c>
      <c r="N52" s="49">
        <f>SUM(N42:N51)</f>
        <v>5</v>
      </c>
    </row>
    <row r="53" spans="10:14" ht="15">
      <c r="J53" s="94" t="s">
        <v>205</v>
      </c>
      <c r="K53" s="48">
        <v>0</v>
      </c>
      <c r="L53" s="47"/>
      <c r="M53" s="49" t="s">
        <v>33</v>
      </c>
      <c r="N53" s="49">
        <v>10</v>
      </c>
    </row>
    <row r="54" spans="10:14" ht="15">
      <c r="J54" s="94" t="s">
        <v>212</v>
      </c>
      <c r="K54" s="48">
        <v>0</v>
      </c>
      <c r="L54" s="47"/>
      <c r="M54" s="49" t="s">
        <v>34</v>
      </c>
      <c r="N54" s="50">
        <f>N52/N53</f>
        <v>0.5</v>
      </c>
    </row>
    <row r="55" spans="10:14" ht="14.1" customHeight="1">
      <c r="J55" s="51" t="s">
        <v>160</v>
      </c>
      <c r="K55" s="49">
        <f>SUM(K42:K54)</f>
        <v>5</v>
      </c>
      <c r="L55" s="47"/>
      <c r="M55" s="47"/>
      <c r="N55" s="47"/>
    </row>
    <row r="56" spans="10:14" ht="15">
      <c r="J56" s="49" t="s">
        <v>33</v>
      </c>
      <c r="K56" s="49">
        <v>12</v>
      </c>
      <c r="L56" s="47"/>
      <c r="M56" s="47"/>
      <c r="N56" s="47"/>
    </row>
    <row r="57" spans="10:14" ht="15">
      <c r="J57" s="49" t="s">
        <v>34</v>
      </c>
      <c r="K57" s="50">
        <f>K55/K56</f>
        <v>0.41666666666666669</v>
      </c>
      <c r="L57" s="47"/>
      <c r="M57" s="47"/>
      <c r="N57" s="47"/>
    </row>
    <row r="58" spans="10:14">
      <c r="J58" s="47"/>
      <c r="K58" s="47"/>
      <c r="L58" s="47"/>
      <c r="M58" s="47"/>
      <c r="N58" s="47"/>
    </row>
    <row r="59" spans="10:14" ht="15.95" customHeight="1">
      <c r="J59" s="47"/>
      <c r="K59" s="47"/>
      <c r="L59" s="47"/>
      <c r="M59" s="47"/>
      <c r="N59" s="47"/>
    </row>
    <row r="60" spans="10:14" ht="33.75" customHeight="1">
      <c r="J60" s="261">
        <v>42736</v>
      </c>
      <c r="K60" s="287"/>
      <c r="L60" s="47"/>
      <c r="M60" s="261">
        <v>42917</v>
      </c>
      <c r="N60" s="287"/>
    </row>
    <row r="61" spans="10:14" ht="44.1" customHeight="1">
      <c r="J61" s="78" t="s">
        <v>134</v>
      </c>
      <c r="K61" s="77" t="s">
        <v>32</v>
      </c>
      <c r="L61" s="47"/>
      <c r="M61" s="86" t="s">
        <v>134</v>
      </c>
      <c r="N61" s="84" t="s">
        <v>32</v>
      </c>
    </row>
    <row r="62" spans="10:14">
      <c r="J62" s="92" t="s">
        <v>201</v>
      </c>
      <c r="K62" s="48">
        <v>1</v>
      </c>
      <c r="L62" s="47"/>
      <c r="M62" s="92" t="s">
        <v>201</v>
      </c>
      <c r="N62" s="93">
        <v>1</v>
      </c>
    </row>
    <row r="63" spans="10:14">
      <c r="J63" s="94" t="s">
        <v>203</v>
      </c>
      <c r="K63" s="48">
        <v>1</v>
      </c>
      <c r="L63" s="47"/>
      <c r="M63" s="94" t="s">
        <v>203</v>
      </c>
      <c r="N63" s="95">
        <v>1</v>
      </c>
    </row>
    <row r="64" spans="10:14">
      <c r="J64" s="94" t="s">
        <v>220</v>
      </c>
      <c r="K64" s="48">
        <v>1</v>
      </c>
      <c r="M64" s="94" t="s">
        <v>220</v>
      </c>
      <c r="N64" s="95">
        <v>1</v>
      </c>
    </row>
    <row r="65" spans="10:14">
      <c r="J65" s="18" t="s">
        <v>72</v>
      </c>
      <c r="K65" s="48">
        <v>0</v>
      </c>
      <c r="M65" s="94" t="s">
        <v>72</v>
      </c>
      <c r="N65" s="95">
        <v>0</v>
      </c>
    </row>
    <row r="66" spans="10:14">
      <c r="J66" s="18" t="s">
        <v>245</v>
      </c>
      <c r="K66" s="48">
        <v>1</v>
      </c>
      <c r="M66" s="18" t="s">
        <v>245</v>
      </c>
      <c r="N66" s="95">
        <v>1</v>
      </c>
    </row>
    <row r="67" spans="10:14">
      <c r="J67" s="18" t="s">
        <v>95</v>
      </c>
      <c r="K67" s="48">
        <v>1</v>
      </c>
      <c r="M67" s="94" t="s">
        <v>95</v>
      </c>
      <c r="N67" s="95">
        <v>1</v>
      </c>
    </row>
    <row r="68" spans="10:14">
      <c r="J68" s="94" t="s">
        <v>98</v>
      </c>
      <c r="K68" s="48">
        <v>1</v>
      </c>
      <c r="M68" s="94" t="s">
        <v>98</v>
      </c>
      <c r="N68" s="95">
        <v>1</v>
      </c>
    </row>
    <row r="69" spans="10:14">
      <c r="J69" s="94" t="s">
        <v>205</v>
      </c>
      <c r="K69" s="48">
        <v>0</v>
      </c>
      <c r="M69" s="94" t="s">
        <v>205</v>
      </c>
      <c r="N69" s="95">
        <v>0</v>
      </c>
    </row>
    <row r="70" spans="10:14">
      <c r="J70" s="158" t="s">
        <v>240</v>
      </c>
      <c r="K70" s="48">
        <v>1</v>
      </c>
      <c r="M70" s="160" t="s">
        <v>248</v>
      </c>
      <c r="N70" s="95">
        <v>1</v>
      </c>
    </row>
    <row r="71" spans="10:14">
      <c r="J71" s="158" t="s">
        <v>202</v>
      </c>
      <c r="K71" s="80">
        <v>0</v>
      </c>
      <c r="M71" s="94" t="s">
        <v>101</v>
      </c>
      <c r="N71" s="95">
        <v>1</v>
      </c>
    </row>
    <row r="72" spans="10:14">
      <c r="J72" s="158" t="s">
        <v>246</v>
      </c>
      <c r="K72" s="80">
        <v>0</v>
      </c>
      <c r="M72" s="94" t="s">
        <v>213</v>
      </c>
      <c r="N72" s="95">
        <v>1</v>
      </c>
    </row>
    <row r="73" spans="10:14">
      <c r="J73" s="158" t="s">
        <v>247</v>
      </c>
      <c r="K73" s="80">
        <v>0</v>
      </c>
      <c r="M73" s="158" t="s">
        <v>240</v>
      </c>
      <c r="N73" s="95">
        <v>1</v>
      </c>
    </row>
    <row r="74" spans="10:14">
      <c r="J74" s="158" t="s">
        <v>206</v>
      </c>
      <c r="K74" s="48">
        <v>0</v>
      </c>
      <c r="M74" s="94" t="s">
        <v>157</v>
      </c>
      <c r="N74" s="95">
        <v>1</v>
      </c>
    </row>
    <row r="75" spans="10:14" ht="14.1" customHeight="1">
      <c r="J75" s="92" t="s">
        <v>209</v>
      </c>
      <c r="K75" s="48">
        <v>1</v>
      </c>
      <c r="M75" s="94" t="s">
        <v>209</v>
      </c>
      <c r="N75" s="95">
        <v>1</v>
      </c>
    </row>
    <row r="76" spans="10:14" ht="12.95" customHeight="1">
      <c r="J76" s="80" t="s">
        <v>248</v>
      </c>
      <c r="K76" s="80">
        <v>1</v>
      </c>
      <c r="M76" s="94" t="s">
        <v>211</v>
      </c>
      <c r="N76" s="80">
        <v>1</v>
      </c>
    </row>
    <row r="77" spans="10:14" ht="14.1" customHeight="1">
      <c r="J77" s="80" t="s">
        <v>249</v>
      </c>
      <c r="K77" s="80">
        <v>1</v>
      </c>
      <c r="M77" s="159" t="s">
        <v>202</v>
      </c>
      <c r="N77" s="80">
        <v>0</v>
      </c>
    </row>
    <row r="78" spans="10:14" ht="14.1" customHeight="1">
      <c r="J78" s="51" t="s">
        <v>160</v>
      </c>
      <c r="K78" s="49">
        <f>SUM(K62:K77)</f>
        <v>10</v>
      </c>
      <c r="M78" s="159" t="s">
        <v>206</v>
      </c>
      <c r="N78" s="80">
        <v>0</v>
      </c>
    </row>
    <row r="79" spans="10:14" ht="15">
      <c r="J79" s="49" t="s">
        <v>33</v>
      </c>
      <c r="K79" s="49">
        <v>16</v>
      </c>
      <c r="M79" s="158" t="s">
        <v>250</v>
      </c>
      <c r="N79" s="80">
        <v>0</v>
      </c>
    </row>
    <row r="80" spans="10:14" ht="15">
      <c r="J80" s="49" t="s">
        <v>34</v>
      </c>
      <c r="K80" s="50">
        <f>K78/K79</f>
        <v>0.625</v>
      </c>
      <c r="M80" s="160" t="s">
        <v>208</v>
      </c>
      <c r="N80" s="80">
        <v>1</v>
      </c>
    </row>
    <row r="81" spans="10:14">
      <c r="M81" s="158" t="s">
        <v>247</v>
      </c>
      <c r="N81" s="80">
        <v>0</v>
      </c>
    </row>
    <row r="82" spans="10:14" ht="15">
      <c r="M82" s="99" t="s">
        <v>164</v>
      </c>
      <c r="N82" s="98">
        <v>14</v>
      </c>
    </row>
    <row r="83" spans="10:14" ht="15">
      <c r="M83" s="96" t="s">
        <v>33</v>
      </c>
      <c r="N83" s="97">
        <v>20</v>
      </c>
    </row>
    <row r="84" spans="10:14" ht="15">
      <c r="M84" s="96" t="s">
        <v>34</v>
      </c>
      <c r="N84" s="50">
        <f>N82/N83</f>
        <v>0.7</v>
      </c>
    </row>
    <row r="86" spans="10:14" ht="15">
      <c r="J86" s="261">
        <v>43101</v>
      </c>
      <c r="K86" s="262"/>
      <c r="M86" s="261">
        <v>43282</v>
      </c>
      <c r="N86" s="262"/>
    </row>
    <row r="87" spans="10:14" ht="45">
      <c r="J87" s="154" t="s">
        <v>134</v>
      </c>
      <c r="K87" s="149" t="s">
        <v>32</v>
      </c>
      <c r="M87" s="154" t="s">
        <v>134</v>
      </c>
      <c r="N87" s="149" t="s">
        <v>32</v>
      </c>
    </row>
    <row r="88" spans="10:14">
      <c r="J88" s="171" t="s">
        <v>201</v>
      </c>
      <c r="K88" s="173">
        <v>1</v>
      </c>
      <c r="M88" s="170" t="s">
        <v>208</v>
      </c>
      <c r="N88" s="170">
        <v>1</v>
      </c>
    </row>
    <row r="89" spans="10:14">
      <c r="J89" s="174" t="s">
        <v>203</v>
      </c>
      <c r="K89" s="175">
        <v>1</v>
      </c>
      <c r="M89" s="174" t="s">
        <v>72</v>
      </c>
      <c r="N89" s="170">
        <v>1</v>
      </c>
    </row>
    <row r="90" spans="10:14">
      <c r="J90" s="174" t="s">
        <v>212</v>
      </c>
      <c r="K90" s="175">
        <v>0</v>
      </c>
      <c r="M90" s="174" t="s">
        <v>157</v>
      </c>
      <c r="N90" s="170">
        <v>1</v>
      </c>
    </row>
    <row r="91" spans="10:14">
      <c r="J91" s="174" t="s">
        <v>210</v>
      </c>
      <c r="K91" s="175">
        <v>1</v>
      </c>
      <c r="M91" s="182" t="s">
        <v>248</v>
      </c>
      <c r="N91" s="170">
        <v>1</v>
      </c>
    </row>
    <row r="92" spans="10:14">
      <c r="J92" s="174" t="s">
        <v>220</v>
      </c>
      <c r="K92" s="175">
        <v>1</v>
      </c>
      <c r="M92" s="174" t="s">
        <v>201</v>
      </c>
      <c r="N92" s="170">
        <v>1</v>
      </c>
    </row>
    <row r="93" spans="10:14">
      <c r="J93" s="174" t="s">
        <v>211</v>
      </c>
      <c r="K93" s="175">
        <v>1</v>
      </c>
      <c r="M93" s="174" t="s">
        <v>101</v>
      </c>
      <c r="N93" s="170">
        <v>0</v>
      </c>
    </row>
    <row r="94" spans="10:14">
      <c r="J94" s="174" t="s">
        <v>72</v>
      </c>
      <c r="K94" s="175">
        <v>0</v>
      </c>
      <c r="M94" s="171" t="s">
        <v>213</v>
      </c>
      <c r="N94" s="170">
        <v>1</v>
      </c>
    </row>
    <row r="95" spans="10:14">
      <c r="J95" s="174" t="s">
        <v>204</v>
      </c>
      <c r="K95" s="175">
        <v>1</v>
      </c>
      <c r="M95" s="171" t="s">
        <v>98</v>
      </c>
      <c r="N95" s="170">
        <v>1</v>
      </c>
    </row>
    <row r="96" spans="10:14">
      <c r="J96" s="174" t="s">
        <v>95</v>
      </c>
      <c r="K96" s="175">
        <v>1</v>
      </c>
      <c r="M96" s="170" t="s">
        <v>202</v>
      </c>
      <c r="N96" s="170">
        <v>0</v>
      </c>
    </row>
    <row r="97" spans="10:14">
      <c r="J97" s="174" t="s">
        <v>98</v>
      </c>
      <c r="K97" s="175">
        <v>1</v>
      </c>
      <c r="M97" s="171" t="s">
        <v>203</v>
      </c>
      <c r="N97" s="170">
        <v>1</v>
      </c>
    </row>
    <row r="98" spans="10:14">
      <c r="J98" s="174" t="s">
        <v>205</v>
      </c>
      <c r="K98" s="175">
        <v>0</v>
      </c>
      <c r="M98" s="171" t="s">
        <v>220</v>
      </c>
      <c r="N98" s="170">
        <v>1</v>
      </c>
    </row>
    <row r="99" spans="10:14">
      <c r="J99" s="174" t="s">
        <v>213</v>
      </c>
      <c r="K99" s="175">
        <v>1</v>
      </c>
      <c r="M99" s="170" t="s">
        <v>206</v>
      </c>
      <c r="N99" s="170">
        <v>0</v>
      </c>
    </row>
    <row r="100" spans="10:14">
      <c r="J100" s="174" t="s">
        <v>219</v>
      </c>
      <c r="K100" s="175">
        <v>1</v>
      </c>
      <c r="M100" s="171" t="s">
        <v>205</v>
      </c>
      <c r="N100" s="170">
        <v>0</v>
      </c>
    </row>
    <row r="101" spans="10:14">
      <c r="J101" s="174" t="s">
        <v>207</v>
      </c>
      <c r="K101" s="175">
        <v>1</v>
      </c>
      <c r="M101" s="170" t="s">
        <v>247</v>
      </c>
      <c r="N101" s="170">
        <v>0</v>
      </c>
    </row>
    <row r="102" spans="10:14">
      <c r="J102" s="174" t="s">
        <v>208</v>
      </c>
      <c r="K102" s="175">
        <v>1</v>
      </c>
      <c r="M102" s="170" t="s">
        <v>240</v>
      </c>
      <c r="N102" s="170">
        <v>1</v>
      </c>
    </row>
    <row r="103" spans="10:14">
      <c r="J103" s="174" t="s">
        <v>209</v>
      </c>
      <c r="K103" s="175">
        <v>1</v>
      </c>
      <c r="M103" s="171" t="s">
        <v>211</v>
      </c>
      <c r="N103" s="170">
        <v>1</v>
      </c>
    </row>
    <row r="104" spans="10:14">
      <c r="J104" s="176" t="s">
        <v>202</v>
      </c>
      <c r="K104" s="170">
        <v>0</v>
      </c>
      <c r="M104" s="171" t="s">
        <v>95</v>
      </c>
      <c r="N104" s="170">
        <v>1</v>
      </c>
    </row>
    <row r="105" spans="10:14">
      <c r="J105" s="176" t="s">
        <v>206</v>
      </c>
      <c r="K105" s="170">
        <v>0</v>
      </c>
      <c r="M105" s="183" t="s">
        <v>245</v>
      </c>
      <c r="N105" s="170">
        <v>1</v>
      </c>
    </row>
    <row r="106" spans="10:14" ht="15">
      <c r="J106" s="174" t="s">
        <v>101</v>
      </c>
      <c r="K106" s="175">
        <v>1</v>
      </c>
      <c r="M106" s="177" t="s">
        <v>164</v>
      </c>
      <c r="N106" s="178">
        <v>13</v>
      </c>
    </row>
    <row r="107" spans="10:14" ht="15">
      <c r="J107" s="177" t="s">
        <v>164</v>
      </c>
      <c r="K107" s="178">
        <v>14</v>
      </c>
      <c r="M107" s="179" t="s">
        <v>33</v>
      </c>
      <c r="N107" s="180">
        <v>17</v>
      </c>
    </row>
    <row r="108" spans="10:14" ht="15">
      <c r="J108" s="179" t="s">
        <v>33</v>
      </c>
      <c r="K108" s="180">
        <v>19</v>
      </c>
      <c r="M108" s="178" t="s">
        <v>34</v>
      </c>
      <c r="N108" s="181">
        <f>N106/N107</f>
        <v>0.76470588235294112</v>
      </c>
    </row>
    <row r="109" spans="10:14" ht="15">
      <c r="J109" s="178" t="s">
        <v>34</v>
      </c>
      <c r="K109" s="181">
        <f>K107/K108</f>
        <v>0.73684210526315785</v>
      </c>
    </row>
    <row r="112" spans="10:14" ht="15">
      <c r="J112" s="261">
        <v>43466</v>
      </c>
      <c r="K112" s="262"/>
    </row>
    <row r="113" spans="9:11" ht="45">
      <c r="J113" s="199" t="s">
        <v>134</v>
      </c>
      <c r="K113" s="198" t="s">
        <v>32</v>
      </c>
    </row>
    <row r="114" spans="9:11">
      <c r="I114" s="15" t="s">
        <v>293</v>
      </c>
      <c r="J114" s="170" t="s">
        <v>208</v>
      </c>
      <c r="K114" s="170">
        <v>1</v>
      </c>
    </row>
    <row r="115" spans="9:11">
      <c r="I115" s="15" t="s">
        <v>293</v>
      </c>
      <c r="J115" s="174" t="s">
        <v>72</v>
      </c>
      <c r="K115" s="170">
        <v>1</v>
      </c>
    </row>
    <row r="116" spans="9:11">
      <c r="I116" s="15" t="s">
        <v>293</v>
      </c>
      <c r="J116" s="174" t="s">
        <v>280</v>
      </c>
      <c r="K116" s="170">
        <v>1</v>
      </c>
    </row>
    <row r="117" spans="9:11">
      <c r="I117" s="15" t="s">
        <v>294</v>
      </c>
      <c r="J117" s="182" t="s">
        <v>296</v>
      </c>
      <c r="K117" s="170">
        <v>1</v>
      </c>
    </row>
    <row r="118" spans="9:11">
      <c r="I118" s="15" t="s">
        <v>293</v>
      </c>
      <c r="J118" s="174" t="s">
        <v>201</v>
      </c>
      <c r="K118" s="170">
        <v>1</v>
      </c>
    </row>
    <row r="119" spans="9:11">
      <c r="I119" s="15" t="s">
        <v>293</v>
      </c>
      <c r="J119" s="171" t="s">
        <v>213</v>
      </c>
      <c r="K119" s="170">
        <v>1</v>
      </c>
    </row>
    <row r="120" spans="9:11">
      <c r="I120" s="15" t="s">
        <v>293</v>
      </c>
      <c r="J120" s="171" t="s">
        <v>98</v>
      </c>
      <c r="K120" s="170">
        <v>1</v>
      </c>
    </row>
    <row r="121" spans="9:11">
      <c r="I121" s="15" t="s">
        <v>293</v>
      </c>
      <c r="J121" s="170" t="s">
        <v>202</v>
      </c>
      <c r="K121" s="170">
        <v>0</v>
      </c>
    </row>
    <row r="122" spans="9:11">
      <c r="I122" s="15" t="s">
        <v>293</v>
      </c>
      <c r="J122" s="171" t="s">
        <v>203</v>
      </c>
      <c r="K122" s="170">
        <v>1</v>
      </c>
    </row>
    <row r="123" spans="9:11">
      <c r="I123" s="15" t="s">
        <v>293</v>
      </c>
      <c r="J123" s="171" t="s">
        <v>220</v>
      </c>
      <c r="K123" s="170">
        <v>1</v>
      </c>
    </row>
    <row r="124" spans="9:11">
      <c r="I124" s="15" t="s">
        <v>292</v>
      </c>
      <c r="J124" s="170" t="s">
        <v>206</v>
      </c>
      <c r="K124" s="170">
        <v>0</v>
      </c>
    </row>
    <row r="125" spans="9:11">
      <c r="I125" s="15" t="s">
        <v>293</v>
      </c>
      <c r="J125" s="170" t="s">
        <v>291</v>
      </c>
      <c r="K125" s="170">
        <v>0</v>
      </c>
    </row>
    <row r="126" spans="9:11">
      <c r="I126" s="15" t="s">
        <v>293</v>
      </c>
      <c r="J126" s="170" t="s">
        <v>295</v>
      </c>
      <c r="K126" s="170">
        <v>0</v>
      </c>
    </row>
    <row r="127" spans="9:11">
      <c r="I127" s="15" t="s">
        <v>293</v>
      </c>
      <c r="J127" s="171" t="s">
        <v>205</v>
      </c>
      <c r="K127" s="170">
        <v>0</v>
      </c>
    </row>
    <row r="128" spans="9:11">
      <c r="I128" s="15" t="s">
        <v>293</v>
      </c>
      <c r="J128" s="170" t="s">
        <v>247</v>
      </c>
      <c r="K128" s="170">
        <v>0</v>
      </c>
    </row>
    <row r="129" spans="9:11">
      <c r="I129" s="15" t="s">
        <v>293</v>
      </c>
      <c r="J129" s="170" t="s">
        <v>281</v>
      </c>
      <c r="K129" s="170">
        <v>1</v>
      </c>
    </row>
    <row r="130" spans="9:11">
      <c r="I130" s="15" t="s">
        <v>293</v>
      </c>
      <c r="J130" s="171" t="s">
        <v>211</v>
      </c>
      <c r="K130" s="170">
        <v>1</v>
      </c>
    </row>
    <row r="131" spans="9:11">
      <c r="I131" s="15" t="s">
        <v>293</v>
      </c>
      <c r="J131" s="171" t="s">
        <v>95</v>
      </c>
      <c r="K131" s="170">
        <v>1</v>
      </c>
    </row>
    <row r="132" spans="9:11">
      <c r="I132" s="15" t="s">
        <v>293</v>
      </c>
      <c r="J132" s="183" t="s">
        <v>245</v>
      </c>
      <c r="K132" s="170">
        <v>1</v>
      </c>
    </row>
    <row r="133" spans="9:11" ht="15">
      <c r="J133" s="177" t="s">
        <v>164</v>
      </c>
      <c r="K133" s="178">
        <v>13</v>
      </c>
    </row>
    <row r="134" spans="9:11" ht="15">
      <c r="J134" s="179" t="s">
        <v>33</v>
      </c>
      <c r="K134" s="180">
        <v>19</v>
      </c>
    </row>
    <row r="135" spans="9:11" ht="15">
      <c r="J135" s="178" t="s">
        <v>34</v>
      </c>
      <c r="K135" s="181">
        <f>K133/K134</f>
        <v>0.68421052631578949</v>
      </c>
    </row>
    <row r="136" spans="9:11">
      <c r="J136" s="15" t="s">
        <v>297</v>
      </c>
    </row>
  </sheetData>
  <sortState ref="M87:M106">
    <sortCondition ref="M86"/>
  </sortState>
  <mergeCells count="39">
    <mergeCell ref="A20:E20"/>
    <mergeCell ref="J60:K60"/>
    <mergeCell ref="J40:K40"/>
    <mergeCell ref="J86:K86"/>
    <mergeCell ref="A19:G19"/>
    <mergeCell ref="A29:G29"/>
    <mergeCell ref="A30:G31"/>
    <mergeCell ref="A32:H32"/>
    <mergeCell ref="B33:F33"/>
    <mergeCell ref="B34:F34"/>
    <mergeCell ref="B36:F36"/>
    <mergeCell ref="B35:F35"/>
    <mergeCell ref="B8:D8"/>
    <mergeCell ref="E8:G8"/>
    <mergeCell ref="A9:G9"/>
    <mergeCell ref="A10:G10"/>
    <mergeCell ref="A11:G11"/>
    <mergeCell ref="A16:C16"/>
    <mergeCell ref="D16:G16"/>
    <mergeCell ref="A17:C18"/>
    <mergeCell ref="D17:G18"/>
    <mergeCell ref="A12:G12"/>
    <mergeCell ref="A13:C13"/>
    <mergeCell ref="A14:C15"/>
    <mergeCell ref="D14:G15"/>
    <mergeCell ref="D13:G13"/>
    <mergeCell ref="A1:G1"/>
    <mergeCell ref="A2:G5"/>
    <mergeCell ref="A6:G6"/>
    <mergeCell ref="B7:D7"/>
    <mergeCell ref="E7:G7"/>
    <mergeCell ref="M40:N40"/>
    <mergeCell ref="B37:F37"/>
    <mergeCell ref="B38:F38"/>
    <mergeCell ref="J112:K112"/>
    <mergeCell ref="B40:F40"/>
    <mergeCell ref="M86:N86"/>
    <mergeCell ref="B39:F39"/>
    <mergeCell ref="M60:N6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7"/>
  <sheetViews>
    <sheetView topLeftCell="A86" zoomScale="138" workbookViewId="0">
      <selection activeCell="A52" sqref="A52"/>
    </sheetView>
  </sheetViews>
  <sheetFormatPr baseColWidth="10" defaultColWidth="10.85546875" defaultRowHeight="14.25"/>
  <cols>
    <col min="1" max="1" width="21.42578125" style="15" customWidth="1"/>
    <col min="2" max="2" width="23.140625" style="15" customWidth="1"/>
    <col min="3" max="3" width="21.7109375" style="15" customWidth="1"/>
    <col min="4" max="4" width="20.28515625" style="15" customWidth="1"/>
    <col min="5" max="5" width="22.140625" style="15" customWidth="1"/>
    <col min="6" max="6" width="10.85546875" style="15"/>
    <col min="7" max="7" width="39" style="15" customWidth="1"/>
    <col min="8" max="8" width="27.7109375" style="15" customWidth="1"/>
    <col min="9" max="9" width="69.28515625" style="15" customWidth="1"/>
    <col min="10" max="10" width="18.42578125" style="15" customWidth="1"/>
    <col min="11" max="11" width="3.85546875" style="15" customWidth="1"/>
    <col min="12" max="12" width="52.7109375" style="15" customWidth="1"/>
    <col min="13" max="13" width="26.140625" style="15" customWidth="1"/>
    <col min="14" max="16384" width="10.85546875" style="15"/>
  </cols>
  <sheetData>
    <row r="1" spans="1:10">
      <c r="A1" s="281"/>
      <c r="B1" s="281"/>
      <c r="C1" s="281"/>
      <c r="D1" s="281"/>
      <c r="E1" s="281"/>
      <c r="F1" s="281"/>
      <c r="G1" s="281"/>
      <c r="H1" s="19"/>
      <c r="I1" s="20"/>
      <c r="J1" s="20"/>
    </row>
    <row r="2" spans="1:10">
      <c r="A2" s="282" t="s">
        <v>9</v>
      </c>
      <c r="B2" s="282"/>
      <c r="C2" s="282"/>
      <c r="D2" s="282"/>
      <c r="E2" s="282"/>
      <c r="F2" s="282"/>
      <c r="G2" s="282"/>
      <c r="H2" s="19"/>
      <c r="I2" s="20"/>
      <c r="J2" s="20"/>
    </row>
    <row r="3" spans="1:10">
      <c r="A3" s="282"/>
      <c r="B3" s="282"/>
      <c r="C3" s="282"/>
      <c r="D3" s="282"/>
      <c r="E3" s="282"/>
      <c r="F3" s="282"/>
      <c r="G3" s="282"/>
      <c r="H3" s="19"/>
      <c r="I3" s="47" t="s">
        <v>14</v>
      </c>
      <c r="J3" s="20"/>
    </row>
    <row r="4" spans="1:10" ht="9.75" customHeight="1">
      <c r="A4" s="282"/>
      <c r="B4" s="282"/>
      <c r="C4" s="282"/>
      <c r="D4" s="282"/>
      <c r="E4" s="282"/>
      <c r="F4" s="282"/>
      <c r="G4" s="282"/>
      <c r="H4" s="19"/>
      <c r="I4" s="47" t="s">
        <v>35</v>
      </c>
      <c r="J4" s="20"/>
    </row>
    <row r="5" spans="1:10" hidden="1">
      <c r="A5" s="282"/>
      <c r="B5" s="282"/>
      <c r="C5" s="282"/>
      <c r="D5" s="282"/>
      <c r="E5" s="282"/>
      <c r="F5" s="282"/>
      <c r="G5" s="282"/>
      <c r="H5" s="19"/>
      <c r="I5" s="47" t="s">
        <v>36</v>
      </c>
      <c r="J5" s="20"/>
    </row>
    <row r="6" spans="1:10" ht="15">
      <c r="A6" s="272" t="s">
        <v>10</v>
      </c>
      <c r="B6" s="272"/>
      <c r="C6" s="272"/>
      <c r="D6" s="272"/>
      <c r="E6" s="272"/>
      <c r="F6" s="272"/>
      <c r="G6" s="272"/>
      <c r="H6" s="19"/>
      <c r="I6" s="21"/>
      <c r="J6" s="21"/>
    </row>
    <row r="7" spans="1:10" ht="15">
      <c r="A7" s="23" t="s">
        <v>11</v>
      </c>
      <c r="B7" s="278" t="s">
        <v>12</v>
      </c>
      <c r="C7" s="278"/>
      <c r="D7" s="278"/>
      <c r="E7" s="269" t="s">
        <v>13</v>
      </c>
      <c r="F7" s="269"/>
      <c r="G7" s="269"/>
      <c r="H7" s="19"/>
      <c r="I7" s="20"/>
      <c r="J7" s="20"/>
    </row>
    <row r="8" spans="1:10" ht="63.75" customHeight="1">
      <c r="A8" s="24" t="str">
        <f>'CCI INVESTIGACION'!C10</f>
        <v>Eficacia en la ejecución de proyectos de Investigación</v>
      </c>
      <c r="B8" s="279">
        <f>'CCI INVESTIGACION'!G10</f>
        <v>1</v>
      </c>
      <c r="C8" s="280"/>
      <c r="D8" s="280"/>
      <c r="E8" s="268" t="s">
        <v>14</v>
      </c>
      <c r="F8" s="268"/>
      <c r="G8" s="268"/>
      <c r="H8" s="19"/>
      <c r="I8" s="20"/>
      <c r="J8" s="20"/>
    </row>
    <row r="9" spans="1:10" ht="15">
      <c r="A9" s="269" t="s">
        <v>15</v>
      </c>
      <c r="B9" s="269"/>
      <c r="C9" s="269"/>
      <c r="D9" s="269"/>
      <c r="E9" s="269"/>
      <c r="F9" s="269"/>
      <c r="G9" s="269"/>
      <c r="H9" s="19"/>
      <c r="I9" s="20"/>
      <c r="J9" s="20"/>
    </row>
    <row r="10" spans="1:10" ht="42" customHeight="1">
      <c r="A10" s="276" t="str">
        <f>'CCI INVESTIGACION'!E10</f>
        <v>Determinar el porcentaje de proyectos de investigación presentados y activos</v>
      </c>
      <c r="B10" s="276"/>
      <c r="C10" s="276"/>
      <c r="D10" s="276"/>
      <c r="E10" s="276"/>
      <c r="F10" s="276"/>
      <c r="G10" s="276"/>
      <c r="H10" s="19"/>
      <c r="I10" s="20"/>
      <c r="J10" s="20"/>
    </row>
    <row r="11" spans="1:10" ht="15">
      <c r="A11" s="269" t="s">
        <v>16</v>
      </c>
      <c r="B11" s="269"/>
      <c r="C11" s="269"/>
      <c r="D11" s="269"/>
      <c r="E11" s="269"/>
      <c r="F11" s="269"/>
      <c r="G11" s="269"/>
      <c r="H11" s="19"/>
      <c r="I11" s="20"/>
      <c r="J11" s="20"/>
    </row>
    <row r="12" spans="1:10" ht="36.75" customHeight="1">
      <c r="A12" s="277" t="str">
        <f>'CCI INVESTIGACION'!D10</f>
        <v>Proyectos de investigación activos*100/Número de proyectos presentados en convocatoria</v>
      </c>
      <c r="B12" s="276"/>
      <c r="C12" s="276"/>
      <c r="D12" s="276"/>
      <c r="E12" s="276"/>
      <c r="F12" s="276"/>
      <c r="G12" s="276"/>
      <c r="H12" s="19"/>
      <c r="I12" s="20"/>
      <c r="J12" s="20"/>
    </row>
    <row r="13" spans="1:10" ht="15">
      <c r="A13" s="269" t="s">
        <v>17</v>
      </c>
      <c r="B13" s="269"/>
      <c r="C13" s="269"/>
      <c r="D13" s="278" t="s">
        <v>18</v>
      </c>
      <c r="E13" s="278"/>
      <c r="F13" s="278"/>
      <c r="G13" s="278"/>
      <c r="H13" s="19"/>
      <c r="I13" s="20"/>
      <c r="J13" s="20"/>
    </row>
    <row r="14" spans="1:10" ht="14.1" customHeight="1">
      <c r="A14" s="267" t="s">
        <v>145</v>
      </c>
      <c r="B14" s="267"/>
      <c r="C14" s="267"/>
      <c r="D14" s="268" t="s">
        <v>107</v>
      </c>
      <c r="E14" s="268"/>
      <c r="F14" s="268"/>
      <c r="G14" s="268"/>
      <c r="H14" s="19"/>
      <c r="I14" s="20"/>
      <c r="J14" s="20"/>
    </row>
    <row r="15" spans="1:10" ht="40.5" customHeight="1">
      <c r="A15" s="267"/>
      <c r="B15" s="267"/>
      <c r="C15" s="267"/>
      <c r="D15" s="268"/>
      <c r="E15" s="268"/>
      <c r="F15" s="268"/>
      <c r="G15" s="268"/>
      <c r="H15" s="19"/>
      <c r="I15" s="20"/>
      <c r="J15" s="20"/>
    </row>
    <row r="16" spans="1:10" ht="15">
      <c r="A16" s="269" t="s">
        <v>19</v>
      </c>
      <c r="B16" s="269"/>
      <c r="C16" s="269"/>
      <c r="D16" s="269" t="s">
        <v>20</v>
      </c>
      <c r="E16" s="269"/>
      <c r="F16" s="269"/>
      <c r="G16" s="269"/>
      <c r="H16" s="19"/>
      <c r="I16" s="20"/>
      <c r="J16" s="20"/>
    </row>
    <row r="17" spans="1:10">
      <c r="A17" s="270" t="s">
        <v>104</v>
      </c>
      <c r="B17" s="268"/>
      <c r="C17" s="268"/>
      <c r="D17" s="268" t="s">
        <v>136</v>
      </c>
      <c r="E17" s="268"/>
      <c r="F17" s="268"/>
      <c r="G17" s="268"/>
      <c r="H17" s="19"/>
      <c r="I17" s="20"/>
      <c r="J17" s="20"/>
    </row>
    <row r="18" spans="1:10">
      <c r="A18" s="268"/>
      <c r="B18" s="268"/>
      <c r="C18" s="268"/>
      <c r="D18" s="268"/>
      <c r="E18" s="268"/>
      <c r="F18" s="268"/>
      <c r="G18" s="268"/>
      <c r="H18" s="19"/>
      <c r="I18" s="20"/>
      <c r="J18" s="20"/>
    </row>
    <row r="19" spans="1:10" ht="15">
      <c r="A19" s="271" t="s">
        <v>21</v>
      </c>
      <c r="B19" s="272"/>
      <c r="C19" s="272"/>
      <c r="D19" s="272"/>
      <c r="E19" s="271"/>
      <c r="F19" s="271"/>
      <c r="G19" s="271"/>
      <c r="H19" s="19"/>
      <c r="I19" s="20"/>
      <c r="J19" s="20"/>
    </row>
    <row r="20" spans="1:10" ht="15">
      <c r="A20" s="39"/>
      <c r="B20" s="284" t="s">
        <v>22</v>
      </c>
      <c r="C20" s="273"/>
      <c r="D20" s="273"/>
      <c r="E20" s="273"/>
      <c r="F20" s="273"/>
      <c r="G20" s="26"/>
      <c r="H20" s="19"/>
      <c r="I20" s="20"/>
      <c r="J20" s="20"/>
    </row>
    <row r="21" spans="1:10" ht="65.25" customHeight="1">
      <c r="B21" s="39" t="s">
        <v>37</v>
      </c>
      <c r="C21" s="40" t="s">
        <v>106</v>
      </c>
      <c r="D21" s="40" t="s">
        <v>137</v>
      </c>
      <c r="E21" s="40" t="s">
        <v>105</v>
      </c>
      <c r="F21" s="40" t="s">
        <v>0</v>
      </c>
      <c r="G21" s="31"/>
      <c r="H21" s="19"/>
      <c r="I21" s="31"/>
      <c r="J21" s="31"/>
    </row>
    <row r="22" spans="1:10" ht="23.25" customHeight="1">
      <c r="B22" s="124" t="s">
        <v>86</v>
      </c>
      <c r="C22" s="121">
        <f>J48</f>
        <v>4</v>
      </c>
      <c r="D22" s="33">
        <f>J47</f>
        <v>4</v>
      </c>
      <c r="E22" s="56">
        <f t="shared" ref="E22:E28" si="0">D22/C22</f>
        <v>1</v>
      </c>
      <c r="F22" s="56">
        <f>B8</f>
        <v>1</v>
      </c>
      <c r="G22" s="31"/>
      <c r="H22" s="19"/>
      <c r="I22" s="31"/>
      <c r="J22" s="31"/>
    </row>
    <row r="23" spans="1:10" ht="28.5" customHeight="1">
      <c r="B23" s="124" t="s">
        <v>87</v>
      </c>
      <c r="C23" s="121">
        <f>J60</f>
        <v>4</v>
      </c>
      <c r="D23" s="33">
        <f>J59</f>
        <v>3</v>
      </c>
      <c r="E23" s="56">
        <f t="shared" si="0"/>
        <v>0.75</v>
      </c>
      <c r="F23" s="56">
        <f>B8</f>
        <v>1</v>
      </c>
      <c r="G23" s="31"/>
      <c r="H23" s="19"/>
      <c r="I23" s="31"/>
      <c r="J23" s="31"/>
    </row>
    <row r="24" spans="1:10" ht="28.5" customHeight="1">
      <c r="B24" s="124" t="s">
        <v>129</v>
      </c>
      <c r="C24" s="121">
        <v>6</v>
      </c>
      <c r="D24" s="76">
        <v>6</v>
      </c>
      <c r="E24" s="56">
        <f t="shared" si="0"/>
        <v>1</v>
      </c>
      <c r="F24" s="56">
        <v>1</v>
      </c>
      <c r="G24" s="31"/>
      <c r="H24" s="19"/>
      <c r="I24" s="31"/>
      <c r="J24" s="31"/>
    </row>
    <row r="25" spans="1:10" ht="27.95" customHeight="1">
      <c r="A25" s="31"/>
      <c r="B25" s="43" t="s">
        <v>165</v>
      </c>
      <c r="C25" s="90">
        <v>5</v>
      </c>
      <c r="D25" s="90">
        <v>5</v>
      </c>
      <c r="E25" s="56">
        <f t="shared" si="0"/>
        <v>1</v>
      </c>
      <c r="F25" s="89">
        <v>1</v>
      </c>
      <c r="G25" s="31"/>
      <c r="H25" s="19"/>
      <c r="I25" s="31"/>
      <c r="J25" s="31"/>
    </row>
    <row r="26" spans="1:10" ht="27.95" customHeight="1">
      <c r="A26" s="31"/>
      <c r="B26" s="141" t="s">
        <v>214</v>
      </c>
      <c r="C26" s="137">
        <v>7</v>
      </c>
      <c r="D26" s="137">
        <v>7</v>
      </c>
      <c r="E26" s="56">
        <f t="shared" si="0"/>
        <v>1</v>
      </c>
      <c r="F26" s="122">
        <v>1</v>
      </c>
      <c r="G26" s="31"/>
      <c r="H26" s="19"/>
      <c r="I26" s="31"/>
      <c r="J26" s="31"/>
    </row>
    <row r="27" spans="1:10" ht="27.95" customHeight="1">
      <c r="A27" s="31"/>
      <c r="B27" s="141" t="s">
        <v>259</v>
      </c>
      <c r="C27" s="137">
        <v>7</v>
      </c>
      <c r="D27" s="137">
        <v>7</v>
      </c>
      <c r="E27" s="164">
        <f t="shared" si="0"/>
        <v>1</v>
      </c>
      <c r="F27" s="152">
        <v>1</v>
      </c>
      <c r="G27" s="31"/>
      <c r="H27" s="19"/>
      <c r="I27" s="31"/>
      <c r="J27" s="31"/>
    </row>
    <row r="28" spans="1:10" ht="27.95" customHeight="1">
      <c r="A28" s="31"/>
      <c r="B28" s="141" t="s">
        <v>282</v>
      </c>
      <c r="C28" s="137">
        <f>J107</f>
        <v>7</v>
      </c>
      <c r="D28" s="137">
        <f>M52</f>
        <v>7</v>
      </c>
      <c r="E28" s="164">
        <f t="shared" si="0"/>
        <v>1</v>
      </c>
      <c r="F28" s="209">
        <v>1</v>
      </c>
      <c r="G28" s="31"/>
      <c r="H28" s="19"/>
      <c r="I28" s="31"/>
      <c r="J28" s="31"/>
    </row>
    <row r="29" spans="1:10" ht="15">
      <c r="A29" s="275" t="s">
        <v>26</v>
      </c>
      <c r="B29" s="275"/>
      <c r="C29" s="275"/>
      <c r="D29" s="275"/>
      <c r="E29" s="275"/>
      <c r="F29" s="275"/>
      <c r="G29" s="275"/>
      <c r="H29" s="19"/>
      <c r="I29" s="20"/>
      <c r="J29" s="20"/>
    </row>
    <row r="30" spans="1:10">
      <c r="A30" s="267"/>
      <c r="B30" s="267"/>
      <c r="C30" s="267"/>
      <c r="D30" s="267"/>
      <c r="E30" s="267"/>
      <c r="F30" s="267"/>
      <c r="G30" s="267"/>
      <c r="H30" s="19"/>
      <c r="I30" s="20"/>
      <c r="J30" s="20"/>
    </row>
    <row r="31" spans="1:10" ht="300" customHeight="1">
      <c r="A31" s="267"/>
      <c r="B31" s="267"/>
      <c r="C31" s="267"/>
      <c r="D31" s="267"/>
      <c r="E31" s="267"/>
      <c r="F31" s="267"/>
      <c r="G31" s="267"/>
      <c r="H31" s="19"/>
      <c r="I31" s="20"/>
      <c r="J31" s="20"/>
    </row>
    <row r="32" spans="1:10" ht="15">
      <c r="A32" s="272" t="s">
        <v>27</v>
      </c>
      <c r="B32" s="272"/>
      <c r="C32" s="272"/>
      <c r="D32" s="272"/>
      <c r="E32" s="272"/>
      <c r="F32" s="272"/>
      <c r="G32" s="272"/>
      <c r="H32" s="275"/>
      <c r="I32" s="20"/>
      <c r="J32" s="20"/>
    </row>
    <row r="33" spans="1:88" ht="15">
      <c r="A33" s="39" t="s">
        <v>23</v>
      </c>
      <c r="B33" s="266" t="s">
        <v>28</v>
      </c>
      <c r="C33" s="266"/>
      <c r="D33" s="266"/>
      <c r="E33" s="266"/>
      <c r="F33" s="266"/>
      <c r="G33" s="40" t="s">
        <v>29</v>
      </c>
      <c r="H33" s="40" t="s">
        <v>30</v>
      </c>
      <c r="I33" s="42"/>
      <c r="J33" s="42"/>
    </row>
    <row r="34" spans="1:88" ht="54" customHeight="1">
      <c r="A34" s="43" t="s">
        <v>86</v>
      </c>
      <c r="B34" s="304" t="s">
        <v>112</v>
      </c>
      <c r="C34" s="305"/>
      <c r="D34" s="305"/>
      <c r="E34" s="305"/>
      <c r="F34" s="306"/>
      <c r="G34" s="74" t="s">
        <v>199</v>
      </c>
      <c r="H34" s="128"/>
      <c r="I34" s="20"/>
      <c r="J34" s="20"/>
    </row>
    <row r="35" spans="1:88" ht="81.95" customHeight="1">
      <c r="A35" s="43" t="s">
        <v>87</v>
      </c>
      <c r="B35" s="297" t="s">
        <v>113</v>
      </c>
      <c r="C35" s="297"/>
      <c r="D35" s="297"/>
      <c r="E35" s="297"/>
      <c r="F35" s="297"/>
      <c r="G35" s="74" t="s">
        <v>199</v>
      </c>
      <c r="H35" s="129"/>
      <c r="I35" s="20"/>
      <c r="J35" s="20"/>
    </row>
    <row r="36" spans="1:88" s="47" customFormat="1" ht="105.95" customHeight="1">
      <c r="A36" s="43" t="s">
        <v>129</v>
      </c>
      <c r="B36" s="283" t="s">
        <v>166</v>
      </c>
      <c r="C36" s="283"/>
      <c r="D36" s="283"/>
      <c r="E36" s="283"/>
      <c r="F36" s="283"/>
      <c r="G36" s="81"/>
      <c r="H36" s="130" t="s">
        <v>199</v>
      </c>
      <c r="K36" s="58"/>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9"/>
      <c r="BE36" s="60"/>
      <c r="BF36" s="60"/>
      <c r="BG36" s="60"/>
      <c r="BH36" s="60"/>
      <c r="BI36" s="60"/>
      <c r="BJ36" s="60"/>
      <c r="BM36" s="301" t="s">
        <v>80</v>
      </c>
      <c r="BN36" s="302"/>
      <c r="BO36" s="302"/>
      <c r="BP36" s="302"/>
      <c r="BQ36" s="303"/>
      <c r="BR36" s="53" t="e">
        <f>AVERAGE(#REF!)</f>
        <v>#REF!</v>
      </c>
      <c r="BS36" s="301" t="s">
        <v>80</v>
      </c>
      <c r="BT36" s="302"/>
      <c r="BU36" s="302"/>
      <c r="BV36" s="302"/>
      <c r="BW36" s="303"/>
      <c r="BX36" s="53" t="e">
        <f>AVERAGE(#REF!)</f>
        <v>#REF!</v>
      </c>
      <c r="BY36" s="301" t="s">
        <v>80</v>
      </c>
      <c r="BZ36" s="302"/>
      <c r="CA36" s="302"/>
      <c r="CB36" s="302"/>
      <c r="CC36" s="303"/>
      <c r="CD36" s="53" t="e">
        <f>AVERAGE(#REF!)</f>
        <v>#REF!</v>
      </c>
      <c r="CE36" s="301" t="s">
        <v>80</v>
      </c>
      <c r="CF36" s="302"/>
      <c r="CG36" s="302"/>
      <c r="CH36" s="302"/>
      <c r="CI36" s="303"/>
      <c r="CJ36" s="53" t="e">
        <f>AVERAGE(#REF!)</f>
        <v>#REF!</v>
      </c>
    </row>
    <row r="37" spans="1:88" s="47" customFormat="1" ht="198.75" customHeight="1">
      <c r="A37" s="46" t="s">
        <v>165</v>
      </c>
      <c r="B37" s="307" t="s">
        <v>167</v>
      </c>
      <c r="C37" s="307"/>
      <c r="D37" s="307"/>
      <c r="E37" s="307"/>
      <c r="F37" s="307"/>
      <c r="G37" s="142"/>
      <c r="H37" s="143" t="s">
        <v>199</v>
      </c>
      <c r="I37" s="91"/>
      <c r="J37" s="91"/>
      <c r="K37" s="58"/>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9"/>
      <c r="BE37" s="60"/>
      <c r="BF37" s="60"/>
      <c r="BG37" s="60"/>
      <c r="BH37" s="60"/>
      <c r="BI37" s="60"/>
      <c r="BJ37" s="60"/>
      <c r="BM37" s="103"/>
      <c r="BN37" s="103"/>
      <c r="BO37" s="103"/>
      <c r="BP37" s="103"/>
      <c r="BQ37" s="103"/>
      <c r="BR37" s="104"/>
      <c r="BS37" s="103"/>
      <c r="BT37" s="103"/>
      <c r="BU37" s="103"/>
      <c r="BV37" s="103"/>
      <c r="BW37" s="103"/>
      <c r="BX37" s="104"/>
      <c r="BY37" s="103"/>
      <c r="BZ37" s="103"/>
      <c r="CA37" s="103"/>
      <c r="CB37" s="103"/>
      <c r="CC37" s="103"/>
      <c r="CD37" s="104"/>
      <c r="CE37" s="103"/>
      <c r="CF37" s="103"/>
      <c r="CG37" s="103"/>
      <c r="CH37" s="103"/>
      <c r="CI37" s="103"/>
      <c r="CJ37" s="104"/>
    </row>
    <row r="38" spans="1:88" s="47" customFormat="1" ht="87" customHeight="1">
      <c r="A38" s="43" t="s">
        <v>214</v>
      </c>
      <c r="B38" s="283" t="s">
        <v>273</v>
      </c>
      <c r="C38" s="283"/>
      <c r="D38" s="283"/>
      <c r="E38" s="283"/>
      <c r="F38" s="283"/>
      <c r="G38" s="142"/>
      <c r="H38" s="143"/>
      <c r="I38" s="200"/>
      <c r="J38" s="200"/>
      <c r="K38" s="58"/>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9"/>
      <c r="BE38" s="60"/>
      <c r="BF38" s="60"/>
      <c r="BG38" s="60"/>
      <c r="BH38" s="60"/>
      <c r="BI38" s="60"/>
      <c r="BJ38" s="60"/>
      <c r="BM38" s="103"/>
      <c r="BN38" s="103"/>
      <c r="BO38" s="103"/>
      <c r="BP38" s="103"/>
      <c r="BQ38" s="103"/>
      <c r="BR38" s="104"/>
      <c r="BS38" s="103"/>
      <c r="BT38" s="103"/>
      <c r="BU38" s="103"/>
      <c r="BV38" s="103"/>
      <c r="BW38" s="103"/>
      <c r="BX38" s="104"/>
      <c r="BY38" s="103"/>
      <c r="BZ38" s="103"/>
      <c r="CA38" s="103"/>
      <c r="CB38" s="103"/>
      <c r="CC38" s="103"/>
      <c r="CD38" s="104"/>
      <c r="CE38" s="103"/>
      <c r="CF38" s="103"/>
      <c r="CG38" s="103"/>
      <c r="CH38" s="103"/>
      <c r="CI38" s="103"/>
      <c r="CJ38" s="104"/>
    </row>
    <row r="39" spans="1:88" s="47" customFormat="1" ht="81" customHeight="1">
      <c r="A39" s="48" t="s">
        <v>260</v>
      </c>
      <c r="B39" s="283" t="s">
        <v>274</v>
      </c>
      <c r="C39" s="283"/>
      <c r="D39" s="283"/>
      <c r="E39" s="283"/>
      <c r="F39" s="283"/>
      <c r="G39" s="145"/>
      <c r="H39" s="130"/>
      <c r="I39" s="120"/>
      <c r="J39" s="125"/>
      <c r="K39" s="58"/>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9"/>
      <c r="BE39" s="60"/>
      <c r="BF39" s="60"/>
      <c r="BG39" s="60"/>
      <c r="BH39" s="60"/>
      <c r="BI39" s="60"/>
      <c r="BJ39" s="60"/>
      <c r="BM39" s="103"/>
      <c r="BN39" s="103"/>
      <c r="BO39" s="103"/>
      <c r="BP39" s="103"/>
      <c r="BQ39" s="103"/>
      <c r="BR39" s="104"/>
      <c r="BS39" s="103"/>
      <c r="BT39" s="103"/>
      <c r="BU39" s="103"/>
      <c r="BV39" s="103"/>
      <c r="BW39" s="103"/>
      <c r="BX39" s="104"/>
      <c r="BY39" s="103"/>
      <c r="BZ39" s="103"/>
      <c r="CA39" s="103"/>
      <c r="CB39" s="103"/>
      <c r="CC39" s="103"/>
      <c r="CD39" s="104"/>
      <c r="CE39" s="103"/>
      <c r="CF39" s="103"/>
      <c r="CG39" s="103"/>
      <c r="CH39" s="103"/>
      <c r="CI39" s="103"/>
      <c r="CJ39" s="104"/>
    </row>
    <row r="40" spans="1:88" s="47" customFormat="1" ht="48.95" customHeight="1">
      <c r="A40" s="48" t="s">
        <v>260</v>
      </c>
      <c r="B40" s="283" t="s">
        <v>274</v>
      </c>
      <c r="C40" s="283"/>
      <c r="D40" s="283"/>
      <c r="E40" s="283"/>
      <c r="F40" s="283"/>
      <c r="G40" s="48"/>
      <c r="H40" s="48"/>
      <c r="I40" s="269" t="s">
        <v>115</v>
      </c>
      <c r="J40" s="269"/>
      <c r="L40" s="269" t="s">
        <v>283</v>
      </c>
      <c r="M40" s="269"/>
      <c r="BC40" s="57"/>
    </row>
    <row r="41" spans="1:88" s="47" customFormat="1" ht="101.1" customHeight="1">
      <c r="A41" s="48" t="s">
        <v>299</v>
      </c>
      <c r="B41" s="283" t="s">
        <v>300</v>
      </c>
      <c r="C41" s="283"/>
      <c r="D41" s="283"/>
      <c r="E41" s="283"/>
      <c r="F41" s="283"/>
      <c r="G41" s="48"/>
      <c r="H41" s="31"/>
      <c r="I41" s="220"/>
      <c r="J41" s="215"/>
      <c r="L41" s="215"/>
      <c r="M41" s="215"/>
      <c r="BC41" s="57"/>
    </row>
    <row r="42" spans="1:88" s="47" customFormat="1" ht="30" customHeight="1">
      <c r="I42" s="144" t="s">
        <v>38</v>
      </c>
      <c r="J42" s="61" t="s">
        <v>138</v>
      </c>
      <c r="L42" s="82" t="s">
        <v>171</v>
      </c>
      <c r="M42" s="61" t="s">
        <v>138</v>
      </c>
      <c r="Z42" s="57"/>
    </row>
    <row r="43" spans="1:88" s="47" customFormat="1" ht="39.950000000000003" customHeight="1">
      <c r="I43" s="54" t="s">
        <v>81</v>
      </c>
      <c r="J43" s="48">
        <v>1</v>
      </c>
      <c r="L43" s="204" t="s">
        <v>284</v>
      </c>
      <c r="M43" s="48">
        <v>1</v>
      </c>
      <c r="Z43" s="57"/>
    </row>
    <row r="44" spans="1:88" s="47" customFormat="1" ht="39.950000000000003" customHeight="1">
      <c r="I44" s="206" t="s">
        <v>82</v>
      </c>
      <c r="J44" s="48">
        <v>1</v>
      </c>
      <c r="L44" s="208" t="s">
        <v>285</v>
      </c>
      <c r="M44" s="48">
        <v>1</v>
      </c>
      <c r="Z44" s="57"/>
    </row>
    <row r="45" spans="1:88" s="47" customFormat="1" ht="56.1" customHeight="1">
      <c r="I45" s="205" t="s">
        <v>83</v>
      </c>
      <c r="J45" s="48">
        <v>1</v>
      </c>
      <c r="L45" s="218" t="s">
        <v>286</v>
      </c>
      <c r="M45" s="48">
        <v>1</v>
      </c>
      <c r="Z45" s="57"/>
    </row>
    <row r="46" spans="1:88" s="47" customFormat="1" ht="39.950000000000003" customHeight="1">
      <c r="I46" s="203" t="s">
        <v>84</v>
      </c>
      <c r="J46" s="48">
        <v>1</v>
      </c>
      <c r="L46" s="208" t="s">
        <v>287</v>
      </c>
      <c r="M46" s="48">
        <v>1</v>
      </c>
      <c r="Z46" s="57"/>
    </row>
    <row r="47" spans="1:88" s="47" customFormat="1" ht="39" customHeight="1">
      <c r="I47" s="63" t="s">
        <v>256</v>
      </c>
      <c r="J47" s="48">
        <f>SUM(J43:J46)</f>
        <v>4</v>
      </c>
      <c r="L47" s="187" t="s">
        <v>288</v>
      </c>
      <c r="M47" s="48">
        <v>1</v>
      </c>
      <c r="Z47" s="57"/>
    </row>
    <row r="48" spans="1:88" s="47" customFormat="1" ht="41.1" customHeight="1">
      <c r="I48" s="163" t="s">
        <v>39</v>
      </c>
      <c r="J48" s="48">
        <f>COUNTIF(I43:I46,"*")</f>
        <v>4</v>
      </c>
      <c r="L48" s="207" t="s">
        <v>289</v>
      </c>
      <c r="M48" s="48">
        <v>1</v>
      </c>
      <c r="Z48" s="57"/>
    </row>
    <row r="49" spans="9:26" s="47" customFormat="1" ht="30" customHeight="1">
      <c r="I49" s="202"/>
      <c r="J49" s="31"/>
      <c r="L49" s="208" t="s">
        <v>290</v>
      </c>
      <c r="M49" s="48">
        <v>1</v>
      </c>
      <c r="Z49" s="57"/>
    </row>
    <row r="50" spans="9:26" s="47" customFormat="1" ht="30" customHeight="1">
      <c r="I50" s="202"/>
      <c r="J50" s="31"/>
      <c r="L50" s="208" t="s">
        <v>316</v>
      </c>
      <c r="M50" s="48">
        <v>1</v>
      </c>
      <c r="Z50" s="57"/>
    </row>
    <row r="51" spans="9:26" s="47" customFormat="1" ht="32.1" customHeight="1">
      <c r="I51" s="202"/>
      <c r="J51" s="31"/>
      <c r="L51" s="219" t="s">
        <v>298</v>
      </c>
      <c r="M51" s="48">
        <v>1</v>
      </c>
      <c r="Z51" s="57"/>
    </row>
    <row r="52" spans="9:26" s="47" customFormat="1" ht="15">
      <c r="L52" s="63" t="s">
        <v>256</v>
      </c>
      <c r="M52" s="111">
        <v>7</v>
      </c>
      <c r="Z52" s="57"/>
    </row>
    <row r="53" spans="9:26" s="47" customFormat="1" ht="15">
      <c r="I53" s="269" t="s">
        <v>116</v>
      </c>
      <c r="J53" s="269"/>
      <c r="L53" s="110" t="s">
        <v>39</v>
      </c>
      <c r="M53" s="111">
        <v>7</v>
      </c>
      <c r="Z53" s="57"/>
    </row>
    <row r="54" spans="9:26" s="47" customFormat="1" ht="27.95" customHeight="1">
      <c r="I54" s="82" t="s">
        <v>38</v>
      </c>
      <c r="J54" s="61" t="s">
        <v>138</v>
      </c>
      <c r="Z54" s="57"/>
    </row>
    <row r="55" spans="9:26" s="47" customFormat="1" ht="30" customHeight="1">
      <c r="I55" s="54" t="s">
        <v>81</v>
      </c>
      <c r="J55" s="48">
        <v>1</v>
      </c>
      <c r="Z55" s="57"/>
    </row>
    <row r="56" spans="9:26" s="47" customFormat="1" ht="30" customHeight="1">
      <c r="I56" s="18" t="s">
        <v>82</v>
      </c>
      <c r="J56" s="48">
        <v>1</v>
      </c>
      <c r="Z56" s="57"/>
    </row>
    <row r="57" spans="9:26" s="47" customFormat="1" ht="30" customHeight="1">
      <c r="I57" s="62" t="s">
        <v>83</v>
      </c>
      <c r="J57" s="48">
        <v>1</v>
      </c>
      <c r="Z57" s="57"/>
    </row>
    <row r="58" spans="9:26" s="47" customFormat="1" ht="30" customHeight="1">
      <c r="I58" s="55" t="s">
        <v>85</v>
      </c>
      <c r="J58" s="48">
        <v>0</v>
      </c>
      <c r="Z58" s="57"/>
    </row>
    <row r="59" spans="9:26" s="47" customFormat="1" ht="15">
      <c r="I59" s="63" t="s">
        <v>256</v>
      </c>
      <c r="J59" s="64">
        <f>SUM(J55:J58)</f>
        <v>3</v>
      </c>
      <c r="Z59" s="57"/>
    </row>
    <row r="60" spans="9:26" s="47" customFormat="1" ht="15">
      <c r="I60" s="63" t="s">
        <v>39</v>
      </c>
      <c r="J60" s="48">
        <v>4</v>
      </c>
      <c r="Z60" s="57"/>
    </row>
    <row r="61" spans="9:26" s="47" customFormat="1">
      <c r="Z61" s="57"/>
    </row>
    <row r="62" spans="9:26" s="47" customFormat="1">
      <c r="Z62" s="57"/>
    </row>
    <row r="63" spans="9:26" s="47" customFormat="1" ht="15">
      <c r="I63" s="269" t="s">
        <v>168</v>
      </c>
      <c r="J63" s="269"/>
      <c r="Z63" s="57"/>
    </row>
    <row r="64" spans="9:26" s="47" customFormat="1" ht="30" customHeight="1">
      <c r="I64" s="82" t="s">
        <v>171</v>
      </c>
      <c r="J64" s="61" t="s">
        <v>138</v>
      </c>
      <c r="Z64" s="57"/>
    </row>
    <row r="65" spans="9:26" s="47" customFormat="1">
      <c r="I65" s="188" t="s">
        <v>139</v>
      </c>
      <c r="J65" s="48">
        <v>1</v>
      </c>
      <c r="Z65" s="57"/>
    </row>
    <row r="66" spans="9:26" s="47" customFormat="1" ht="25.5">
      <c r="I66" s="185" t="s">
        <v>140</v>
      </c>
      <c r="J66" s="48">
        <v>1</v>
      </c>
      <c r="Z66" s="57"/>
    </row>
    <row r="67" spans="9:26" s="47" customFormat="1" ht="25.5">
      <c r="I67" s="185" t="s">
        <v>141</v>
      </c>
      <c r="J67" s="48">
        <v>1</v>
      </c>
      <c r="Z67" s="57"/>
    </row>
    <row r="68" spans="9:26" s="47" customFormat="1" ht="38.25">
      <c r="I68" s="185" t="s">
        <v>143</v>
      </c>
      <c r="J68" s="48">
        <v>1</v>
      </c>
      <c r="Z68" s="57"/>
    </row>
    <row r="69" spans="9:26" s="47" customFormat="1" ht="38.25">
      <c r="I69" s="185" t="s">
        <v>169</v>
      </c>
      <c r="J69" s="48">
        <v>1</v>
      </c>
      <c r="Z69" s="57"/>
    </row>
    <row r="70" spans="9:26" s="47" customFormat="1" ht="51">
      <c r="I70" s="185" t="s">
        <v>142</v>
      </c>
      <c r="J70" s="48">
        <v>1</v>
      </c>
      <c r="Z70" s="57"/>
    </row>
    <row r="71" spans="9:26" s="105" customFormat="1" ht="15">
      <c r="I71" s="63" t="s">
        <v>256</v>
      </c>
      <c r="J71" s="109">
        <v>5</v>
      </c>
      <c r="Z71" s="106"/>
    </row>
    <row r="72" spans="9:26" s="105" customFormat="1" ht="15">
      <c r="I72" s="108" t="s">
        <v>39</v>
      </c>
      <c r="J72" s="109">
        <v>6</v>
      </c>
      <c r="Z72" s="106"/>
    </row>
    <row r="73" spans="9:26" s="105" customFormat="1">
      <c r="Z73" s="106"/>
    </row>
    <row r="74" spans="9:26" s="105" customFormat="1" ht="15">
      <c r="I74" s="269" t="s">
        <v>170</v>
      </c>
      <c r="J74" s="269"/>
      <c r="Z74" s="106"/>
    </row>
    <row r="75" spans="9:26" s="105" customFormat="1" ht="30">
      <c r="I75" s="82" t="s">
        <v>171</v>
      </c>
      <c r="J75" s="61" t="s">
        <v>138</v>
      </c>
      <c r="Z75" s="106"/>
    </row>
    <row r="76" spans="9:26" s="105" customFormat="1">
      <c r="I76" s="188" t="s">
        <v>139</v>
      </c>
      <c r="J76" s="189">
        <v>1</v>
      </c>
      <c r="Z76" s="106"/>
    </row>
    <row r="77" spans="9:26" s="107" customFormat="1" ht="25.5">
      <c r="I77" s="185" t="s">
        <v>140</v>
      </c>
      <c r="J77" s="189">
        <v>1</v>
      </c>
    </row>
    <row r="78" spans="9:26" s="107" customFormat="1" ht="25.5">
      <c r="I78" s="185" t="s">
        <v>141</v>
      </c>
      <c r="J78" s="189">
        <v>1</v>
      </c>
    </row>
    <row r="79" spans="9:26" s="107" customFormat="1" ht="38.25">
      <c r="I79" s="185" t="s">
        <v>169</v>
      </c>
      <c r="J79" s="189">
        <v>1</v>
      </c>
    </row>
    <row r="80" spans="9:26" s="107" customFormat="1">
      <c r="I80" s="185" t="s">
        <v>253</v>
      </c>
      <c r="J80" s="189">
        <v>1</v>
      </c>
    </row>
    <row r="81" spans="9:10" s="107" customFormat="1" ht="51">
      <c r="I81" s="185" t="s">
        <v>142</v>
      </c>
      <c r="J81" s="189">
        <v>1</v>
      </c>
    </row>
    <row r="82" spans="9:10" ht="15">
      <c r="I82" s="63" t="s">
        <v>256</v>
      </c>
      <c r="J82" s="111">
        <v>6</v>
      </c>
    </row>
    <row r="83" spans="9:10" ht="15">
      <c r="I83" s="110" t="s">
        <v>39</v>
      </c>
      <c r="J83" s="111">
        <v>6</v>
      </c>
    </row>
    <row r="85" spans="9:10" ht="15">
      <c r="I85" s="269" t="s">
        <v>252</v>
      </c>
      <c r="J85" s="269"/>
    </row>
    <row r="86" spans="9:10" ht="30">
      <c r="I86" s="82" t="s">
        <v>171</v>
      </c>
      <c r="J86" s="61" t="s">
        <v>138</v>
      </c>
    </row>
    <row r="87" spans="9:10">
      <c r="I87" s="188" t="s">
        <v>139</v>
      </c>
      <c r="J87" s="189">
        <v>1</v>
      </c>
    </row>
    <row r="88" spans="9:10" ht="25.5">
      <c r="I88" s="185" t="s">
        <v>140</v>
      </c>
      <c r="J88" s="189">
        <v>1</v>
      </c>
    </row>
    <row r="89" spans="9:10" ht="25.5">
      <c r="I89" s="185" t="s">
        <v>141</v>
      </c>
      <c r="J89" s="189">
        <v>1</v>
      </c>
    </row>
    <row r="90" spans="9:10" ht="38.25">
      <c r="I90" s="185" t="s">
        <v>169</v>
      </c>
      <c r="J90" s="189">
        <v>1</v>
      </c>
    </row>
    <row r="91" spans="9:10">
      <c r="I91" s="185" t="s">
        <v>253</v>
      </c>
      <c r="J91" s="189">
        <v>1</v>
      </c>
    </row>
    <row r="92" spans="9:10" ht="30">
      <c r="I92" s="162" t="s">
        <v>255</v>
      </c>
      <c r="J92" s="48">
        <v>1</v>
      </c>
    </row>
    <row r="93" spans="9:10">
      <c r="I93" s="185" t="s">
        <v>215</v>
      </c>
      <c r="J93" s="48">
        <v>1</v>
      </c>
    </row>
    <row r="94" spans="9:10" ht="15">
      <c r="I94" s="63" t="s">
        <v>256</v>
      </c>
      <c r="J94" s="111">
        <v>7</v>
      </c>
    </row>
    <row r="95" spans="9:10" ht="15">
      <c r="I95" s="110" t="s">
        <v>39</v>
      </c>
      <c r="J95" s="111">
        <v>7</v>
      </c>
    </row>
    <row r="97" spans="9:10" ht="15">
      <c r="I97" s="269" t="s">
        <v>254</v>
      </c>
      <c r="J97" s="269"/>
    </row>
    <row r="98" spans="9:10" ht="30">
      <c r="I98" s="82" t="s">
        <v>171</v>
      </c>
      <c r="J98" s="61" t="s">
        <v>138</v>
      </c>
    </row>
    <row r="99" spans="9:10">
      <c r="I99" s="187" t="s">
        <v>139</v>
      </c>
      <c r="J99" s="48">
        <v>1</v>
      </c>
    </row>
    <row r="100" spans="9:10" ht="25.5">
      <c r="I100" s="187" t="s">
        <v>141</v>
      </c>
      <c r="J100" s="48">
        <v>1</v>
      </c>
    </row>
    <row r="101" spans="9:10" ht="38.25">
      <c r="I101" s="187" t="s">
        <v>169</v>
      </c>
      <c r="J101" s="48">
        <v>1</v>
      </c>
    </row>
    <row r="102" spans="9:10" ht="25.5">
      <c r="I102" s="186" t="s">
        <v>255</v>
      </c>
      <c r="J102" s="48">
        <v>1</v>
      </c>
    </row>
    <row r="103" spans="9:10">
      <c r="I103" s="187" t="s">
        <v>258</v>
      </c>
      <c r="J103" s="48">
        <v>1</v>
      </c>
    </row>
    <row r="104" spans="9:10" ht="26.1" customHeight="1">
      <c r="I104" s="184" t="s">
        <v>257</v>
      </c>
      <c r="J104" s="48">
        <v>1</v>
      </c>
    </row>
    <row r="105" spans="9:10" ht="54.95" customHeight="1">
      <c r="I105" s="187" t="s">
        <v>142</v>
      </c>
      <c r="J105" s="48">
        <v>1</v>
      </c>
    </row>
    <row r="106" spans="9:10" ht="15">
      <c r="I106" s="63" t="s">
        <v>256</v>
      </c>
      <c r="J106" s="111">
        <v>7</v>
      </c>
    </row>
    <row r="107" spans="9:10" ht="15">
      <c r="I107" s="110" t="s">
        <v>39</v>
      </c>
      <c r="J107" s="111">
        <v>7</v>
      </c>
    </row>
  </sheetData>
  <mergeCells count="44">
    <mergeCell ref="B41:F41"/>
    <mergeCell ref="A11:G11"/>
    <mergeCell ref="I85:J85"/>
    <mergeCell ref="I74:J74"/>
    <mergeCell ref="BY36:CC36"/>
    <mergeCell ref="B36:F36"/>
    <mergeCell ref="B35:F35"/>
    <mergeCell ref="B39:F39"/>
    <mergeCell ref="B38:F38"/>
    <mergeCell ref="A12:G12"/>
    <mergeCell ref="A13:C13"/>
    <mergeCell ref="D13:G13"/>
    <mergeCell ref="B33:F33"/>
    <mergeCell ref="B34:F34"/>
    <mergeCell ref="B37:F37"/>
    <mergeCell ref="B20:F20"/>
    <mergeCell ref="CE36:CI36"/>
    <mergeCell ref="I53:J53"/>
    <mergeCell ref="I40:J40"/>
    <mergeCell ref="BS36:BW36"/>
    <mergeCell ref="I63:J63"/>
    <mergeCell ref="BM36:BQ36"/>
    <mergeCell ref="L40:M40"/>
    <mergeCell ref="A1:G1"/>
    <mergeCell ref="A2:G5"/>
    <mergeCell ref="A6:G6"/>
    <mergeCell ref="B7:D7"/>
    <mergeCell ref="E7:G7"/>
    <mergeCell ref="B8:D8"/>
    <mergeCell ref="E8:G8"/>
    <mergeCell ref="A9:G9"/>
    <mergeCell ref="A10:G10"/>
    <mergeCell ref="I97:J97"/>
    <mergeCell ref="B40:F40"/>
    <mergeCell ref="A14:C15"/>
    <mergeCell ref="D14:G15"/>
    <mergeCell ref="A16:C16"/>
    <mergeCell ref="D16:G16"/>
    <mergeCell ref="A17:C18"/>
    <mergeCell ref="D17:G18"/>
    <mergeCell ref="A19:G19"/>
    <mergeCell ref="A29:G29"/>
    <mergeCell ref="A30:G31"/>
    <mergeCell ref="A32:H3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topLeftCell="G174" zoomScale="143" workbookViewId="0">
      <selection activeCell="B42" sqref="B42"/>
    </sheetView>
  </sheetViews>
  <sheetFormatPr baseColWidth="10" defaultColWidth="10.85546875" defaultRowHeight="14.25"/>
  <cols>
    <col min="1" max="1" width="18.28515625" style="15" customWidth="1"/>
    <col min="2" max="3" width="10.85546875" style="15"/>
    <col min="4" max="4" width="28.28515625" style="15" customWidth="1"/>
    <col min="5" max="6" width="10.85546875" style="15"/>
    <col min="7" max="7" width="18.140625" style="15" customWidth="1"/>
    <col min="8" max="8" width="29.7109375" style="15" customWidth="1"/>
    <col min="9" max="9" width="31.42578125" style="15" customWidth="1"/>
    <col min="10" max="10" width="25.28515625" style="15" customWidth="1"/>
    <col min="11" max="11" width="69.7109375" style="15" customWidth="1"/>
    <col min="12" max="16384" width="10.85546875" style="15"/>
  </cols>
  <sheetData>
    <row r="1" spans="1:11">
      <c r="A1" s="281"/>
      <c r="B1" s="281"/>
      <c r="C1" s="281"/>
      <c r="D1" s="281"/>
      <c r="E1" s="281"/>
      <c r="F1" s="281"/>
      <c r="G1" s="281"/>
      <c r="H1" s="20"/>
      <c r="I1" s="20"/>
      <c r="J1" s="20"/>
      <c r="K1" s="20"/>
    </row>
    <row r="2" spans="1:11">
      <c r="A2" s="282" t="s">
        <v>9</v>
      </c>
      <c r="B2" s="282"/>
      <c r="C2" s="282"/>
      <c r="D2" s="282"/>
      <c r="E2" s="282"/>
      <c r="F2" s="282"/>
      <c r="G2" s="282"/>
      <c r="H2" s="20"/>
      <c r="I2" s="20"/>
      <c r="J2" s="20"/>
      <c r="K2" s="20"/>
    </row>
    <row r="3" spans="1:11">
      <c r="A3" s="282"/>
      <c r="B3" s="282"/>
      <c r="C3" s="282"/>
      <c r="D3" s="282"/>
      <c r="E3" s="282"/>
      <c r="F3" s="282"/>
      <c r="G3" s="282"/>
      <c r="H3" s="47" t="s">
        <v>14</v>
      </c>
      <c r="J3" s="20"/>
      <c r="K3" s="20"/>
    </row>
    <row r="4" spans="1:11">
      <c r="A4" s="282"/>
      <c r="B4" s="282"/>
      <c r="C4" s="282"/>
      <c r="D4" s="282"/>
      <c r="E4" s="282"/>
      <c r="F4" s="282"/>
      <c r="G4" s="282"/>
      <c r="H4" s="47" t="s">
        <v>35</v>
      </c>
      <c r="J4" s="20"/>
      <c r="K4" s="20"/>
    </row>
    <row r="5" spans="1:11">
      <c r="A5" s="282"/>
      <c r="B5" s="282"/>
      <c r="C5" s="282"/>
      <c r="D5" s="282"/>
      <c r="E5" s="282"/>
      <c r="F5" s="282"/>
      <c r="G5" s="282"/>
      <c r="H5" s="47" t="s">
        <v>36</v>
      </c>
      <c r="J5" s="20"/>
      <c r="K5" s="20"/>
    </row>
    <row r="6" spans="1:11" ht="15">
      <c r="A6" s="272" t="s">
        <v>10</v>
      </c>
      <c r="B6" s="272"/>
      <c r="C6" s="272"/>
      <c r="D6" s="272"/>
      <c r="E6" s="272"/>
      <c r="F6" s="272"/>
      <c r="G6" s="272"/>
      <c r="H6" s="21"/>
      <c r="I6" s="21"/>
      <c r="J6" s="21"/>
      <c r="K6" s="21"/>
    </row>
    <row r="7" spans="1:11" ht="15">
      <c r="A7" s="23" t="s">
        <v>11</v>
      </c>
      <c r="B7" s="278" t="s">
        <v>12</v>
      </c>
      <c r="C7" s="278"/>
      <c r="D7" s="278"/>
      <c r="E7" s="269" t="s">
        <v>13</v>
      </c>
      <c r="F7" s="269"/>
      <c r="G7" s="269"/>
      <c r="H7" s="20"/>
      <c r="I7" s="20"/>
      <c r="J7" s="20"/>
      <c r="K7" s="20"/>
    </row>
    <row r="8" spans="1:11" ht="35.25" customHeight="1">
      <c r="A8" s="24" t="str">
        <f>'CCI INVESTIGACION'!C11</f>
        <v>Producción academica</v>
      </c>
      <c r="B8" s="279">
        <f>'CCI INVESTIGACION'!G11</f>
        <v>0.7</v>
      </c>
      <c r="C8" s="280"/>
      <c r="D8" s="280"/>
      <c r="E8" s="268" t="s">
        <v>14</v>
      </c>
      <c r="F8" s="268"/>
      <c r="G8" s="268"/>
      <c r="H8" s="20"/>
      <c r="I8" s="20"/>
      <c r="J8" s="20"/>
      <c r="K8" s="20"/>
    </row>
    <row r="9" spans="1:11" ht="15">
      <c r="A9" s="269" t="s">
        <v>15</v>
      </c>
      <c r="B9" s="269"/>
      <c r="C9" s="269"/>
      <c r="D9" s="269"/>
      <c r="E9" s="269"/>
      <c r="F9" s="269"/>
      <c r="G9" s="269"/>
      <c r="H9" s="20"/>
      <c r="I9" s="20"/>
      <c r="J9" s="20"/>
      <c r="K9" s="20"/>
    </row>
    <row r="10" spans="1:11" ht="33.75" customHeight="1">
      <c r="A10" s="276" t="str">
        <f>'CCI INVESTIGACION'!E11</f>
        <v xml:space="preserve">Determinar el porcentaje de docentes que realizan producción academica </v>
      </c>
      <c r="B10" s="276"/>
      <c r="C10" s="276"/>
      <c r="D10" s="276"/>
      <c r="E10" s="276"/>
      <c r="F10" s="276"/>
      <c r="G10" s="276"/>
      <c r="H10" s="20"/>
      <c r="I10" s="20"/>
      <c r="J10" s="20"/>
      <c r="K10" s="20"/>
    </row>
    <row r="11" spans="1:11" ht="15">
      <c r="A11" s="269" t="s">
        <v>16</v>
      </c>
      <c r="B11" s="269"/>
      <c r="C11" s="269"/>
      <c r="D11" s="269"/>
      <c r="E11" s="269"/>
      <c r="F11" s="269"/>
      <c r="G11" s="269"/>
      <c r="H11" s="20"/>
      <c r="I11" s="20"/>
      <c r="J11" s="20"/>
      <c r="K11" s="20"/>
    </row>
    <row r="12" spans="1:11" ht="35.25" customHeight="1">
      <c r="A12" s="277" t="str">
        <f>'CCI INVESTIGACION'!D11</f>
        <v>Numero de docentes TC/MT con producción academica del periodo/numero de docentes TC/MT en el periodo</v>
      </c>
      <c r="B12" s="276"/>
      <c r="C12" s="276"/>
      <c r="D12" s="276"/>
      <c r="E12" s="276"/>
      <c r="F12" s="276"/>
      <c r="G12" s="276"/>
      <c r="H12" s="20"/>
      <c r="I12" s="20"/>
      <c r="J12" s="20"/>
      <c r="K12" s="20"/>
    </row>
    <row r="13" spans="1:11" ht="15">
      <c r="A13" s="269" t="s">
        <v>17</v>
      </c>
      <c r="B13" s="269"/>
      <c r="C13" s="269"/>
      <c r="D13" s="278" t="s">
        <v>18</v>
      </c>
      <c r="E13" s="278"/>
      <c r="F13" s="278"/>
      <c r="G13" s="278"/>
      <c r="H13" s="20"/>
      <c r="I13" s="20"/>
      <c r="J13" s="20"/>
      <c r="K13" s="20"/>
    </row>
    <row r="14" spans="1:11">
      <c r="A14" s="267" t="s">
        <v>125</v>
      </c>
      <c r="B14" s="267"/>
      <c r="C14" s="267"/>
      <c r="D14" s="268" t="s">
        <v>104</v>
      </c>
      <c r="E14" s="268"/>
      <c r="F14" s="268"/>
      <c r="G14" s="268"/>
      <c r="H14" s="20"/>
      <c r="I14" s="20"/>
      <c r="J14" s="20"/>
      <c r="K14" s="20"/>
    </row>
    <row r="15" spans="1:11">
      <c r="A15" s="267"/>
      <c r="B15" s="267"/>
      <c r="C15" s="267"/>
      <c r="D15" s="268"/>
      <c r="E15" s="268"/>
      <c r="F15" s="268"/>
      <c r="G15" s="268"/>
      <c r="H15" s="20"/>
      <c r="I15" s="20"/>
      <c r="J15" s="20"/>
      <c r="K15" s="20"/>
    </row>
    <row r="16" spans="1:11" ht="15">
      <c r="A16" s="269" t="s">
        <v>19</v>
      </c>
      <c r="B16" s="269"/>
      <c r="C16" s="269"/>
      <c r="D16" s="269" t="s">
        <v>20</v>
      </c>
      <c r="E16" s="269"/>
      <c r="F16" s="269"/>
      <c r="G16" s="269"/>
      <c r="H16" s="20"/>
      <c r="I16" s="20"/>
      <c r="J16" s="20"/>
      <c r="K16" s="20"/>
    </row>
    <row r="17" spans="1:11">
      <c r="A17" s="270" t="s">
        <v>104</v>
      </c>
      <c r="B17" s="268"/>
      <c r="C17" s="268"/>
      <c r="D17" s="268" t="s">
        <v>136</v>
      </c>
      <c r="E17" s="268"/>
      <c r="F17" s="268"/>
      <c r="G17" s="268"/>
      <c r="H17" s="20"/>
      <c r="I17" s="20"/>
      <c r="J17" s="20"/>
      <c r="K17" s="20"/>
    </row>
    <row r="18" spans="1:11">
      <c r="A18" s="268"/>
      <c r="B18" s="268"/>
      <c r="C18" s="268"/>
      <c r="D18" s="268"/>
      <c r="E18" s="268"/>
      <c r="F18" s="268"/>
      <c r="G18" s="268"/>
      <c r="H18" s="20"/>
      <c r="I18" s="20"/>
      <c r="J18" s="20"/>
      <c r="K18" s="20"/>
    </row>
    <row r="19" spans="1:11" ht="15">
      <c r="A19" s="271" t="s">
        <v>21</v>
      </c>
      <c r="B19" s="272"/>
      <c r="C19" s="272"/>
      <c r="D19" s="272"/>
      <c r="E19" s="272"/>
      <c r="F19" s="271"/>
      <c r="G19" s="271"/>
      <c r="H19" s="20"/>
      <c r="I19" s="20"/>
      <c r="J19" s="20"/>
      <c r="K19" s="20"/>
    </row>
    <row r="20" spans="1:11" ht="23.25" customHeight="1">
      <c r="A20" s="26"/>
      <c r="B20" s="289" t="s">
        <v>22</v>
      </c>
      <c r="C20" s="289"/>
      <c r="D20" s="289"/>
      <c r="E20" s="289"/>
      <c r="F20" s="26"/>
      <c r="G20" s="26"/>
      <c r="H20" s="20"/>
      <c r="I20" s="20"/>
      <c r="J20" s="20"/>
      <c r="K20" s="20"/>
    </row>
    <row r="21" spans="1:11" ht="34.5" customHeight="1">
      <c r="A21" s="31"/>
      <c r="B21" s="289" t="s">
        <v>23</v>
      </c>
      <c r="C21" s="289"/>
      <c r="D21" s="40" t="s">
        <v>108</v>
      </c>
      <c r="E21" s="39" t="s">
        <v>0</v>
      </c>
      <c r="F21" s="30"/>
      <c r="G21" s="31"/>
      <c r="H21" s="31"/>
      <c r="I21" s="31"/>
      <c r="J21" s="31"/>
      <c r="K21" s="31"/>
    </row>
    <row r="22" spans="1:11" ht="18" customHeight="1">
      <c r="A22" s="31"/>
      <c r="B22" s="290">
        <v>42370</v>
      </c>
      <c r="C22" s="291"/>
      <c r="D22" s="34">
        <f>J56/J57</f>
        <v>0.15384615384615385</v>
      </c>
      <c r="E22" s="25">
        <f>B8</f>
        <v>0.7</v>
      </c>
      <c r="F22" s="66"/>
      <c r="G22" s="31"/>
      <c r="H22" s="31"/>
      <c r="I22" s="31"/>
      <c r="J22" s="31"/>
      <c r="K22" s="31"/>
    </row>
    <row r="23" spans="1:11">
      <c r="A23" s="31"/>
      <c r="B23" s="292">
        <v>42552</v>
      </c>
      <c r="C23" s="293"/>
      <c r="D23" s="34">
        <f>J72/J73</f>
        <v>0.3</v>
      </c>
      <c r="E23" s="25">
        <f>B8</f>
        <v>0.7</v>
      </c>
      <c r="F23" s="36"/>
      <c r="G23" s="31"/>
      <c r="H23" s="31"/>
      <c r="I23" s="31"/>
      <c r="J23" s="31"/>
      <c r="K23" s="31"/>
    </row>
    <row r="24" spans="1:11">
      <c r="A24" s="31"/>
      <c r="B24" s="312" t="s">
        <v>152</v>
      </c>
      <c r="C24" s="312"/>
      <c r="D24" s="34">
        <f>J86/J87</f>
        <v>0.9</v>
      </c>
      <c r="E24" s="117">
        <v>0.7</v>
      </c>
      <c r="F24" s="36"/>
      <c r="G24" s="31"/>
      <c r="H24" s="31"/>
      <c r="I24" s="31"/>
      <c r="J24" s="31"/>
      <c r="K24" s="31"/>
    </row>
    <row r="25" spans="1:11" ht="15">
      <c r="A25" s="26"/>
      <c r="B25" s="308">
        <v>42917</v>
      </c>
      <c r="C25" s="309"/>
      <c r="D25" s="118">
        <f>J107/J108</f>
        <v>0.75</v>
      </c>
      <c r="E25" s="117">
        <v>0.7</v>
      </c>
      <c r="F25" s="37"/>
      <c r="G25" s="31"/>
      <c r="H25" s="31"/>
      <c r="I25" s="31"/>
      <c r="J25" s="31"/>
      <c r="K25" s="31"/>
    </row>
    <row r="26" spans="1:11" ht="15">
      <c r="A26" s="26"/>
      <c r="B26" s="310">
        <v>43070</v>
      </c>
      <c r="C26" s="311"/>
      <c r="D26" s="118">
        <f>J130/J131</f>
        <v>0.83333333333333337</v>
      </c>
      <c r="E26" s="122">
        <v>0.7</v>
      </c>
      <c r="F26" s="37"/>
      <c r="G26" s="31"/>
      <c r="H26" s="31"/>
      <c r="I26" s="31"/>
      <c r="J26" s="31"/>
      <c r="K26" s="31"/>
    </row>
    <row r="27" spans="1:11" ht="15">
      <c r="A27" s="26"/>
      <c r="B27" s="310">
        <v>43282</v>
      </c>
      <c r="C27" s="311"/>
      <c r="D27" s="118">
        <f>J152/J153</f>
        <v>0.76470588235294112</v>
      </c>
      <c r="E27" s="152">
        <v>0.7</v>
      </c>
      <c r="F27" s="37"/>
      <c r="G27" s="31"/>
      <c r="H27" s="31"/>
      <c r="I27" s="31"/>
      <c r="J27" s="31"/>
      <c r="K27" s="31"/>
    </row>
    <row r="28" spans="1:11" ht="15">
      <c r="A28" s="26"/>
      <c r="B28" s="310">
        <v>43466</v>
      </c>
      <c r="C28" s="311"/>
      <c r="D28" s="118">
        <f>J177/J178</f>
        <v>0.9</v>
      </c>
      <c r="E28" s="209">
        <v>0.7</v>
      </c>
      <c r="F28" s="37"/>
      <c r="G28" s="31"/>
      <c r="H28" s="31"/>
      <c r="I28" s="31"/>
      <c r="J28" s="31"/>
      <c r="K28" s="31"/>
    </row>
    <row r="29" spans="1:11" ht="15">
      <c r="A29" s="275" t="s">
        <v>26</v>
      </c>
      <c r="B29" s="272"/>
      <c r="C29" s="272"/>
      <c r="D29" s="272"/>
      <c r="E29" s="272"/>
      <c r="F29" s="275"/>
      <c r="G29" s="275"/>
      <c r="H29" s="20"/>
      <c r="I29" s="20"/>
      <c r="J29" s="20"/>
      <c r="K29" s="20"/>
    </row>
    <row r="30" spans="1:11">
      <c r="A30" s="267"/>
      <c r="B30" s="267"/>
      <c r="C30" s="267"/>
      <c r="D30" s="267"/>
      <c r="E30" s="267"/>
      <c r="F30" s="267"/>
      <c r="G30" s="267"/>
      <c r="H30" s="20"/>
      <c r="I30" s="20"/>
      <c r="J30" s="20"/>
      <c r="K30" s="20"/>
    </row>
    <row r="31" spans="1:11" ht="300" customHeight="1">
      <c r="A31" s="267"/>
      <c r="B31" s="267"/>
      <c r="C31" s="267"/>
      <c r="D31" s="267"/>
      <c r="E31" s="267"/>
      <c r="F31" s="267"/>
      <c r="G31" s="267"/>
      <c r="H31" s="20"/>
      <c r="I31" s="20"/>
      <c r="J31" s="20"/>
      <c r="K31" s="20"/>
    </row>
    <row r="32" spans="1:11" ht="15">
      <c r="A32" s="272" t="s">
        <v>27</v>
      </c>
      <c r="B32" s="272"/>
      <c r="C32" s="272"/>
      <c r="D32" s="272"/>
      <c r="E32" s="272"/>
      <c r="F32" s="272"/>
      <c r="G32" s="272"/>
      <c r="H32" s="275"/>
      <c r="I32" s="20"/>
      <c r="J32" s="20"/>
      <c r="K32" s="20"/>
    </row>
    <row r="33" spans="1:12" ht="30">
      <c r="A33" s="39" t="s">
        <v>23</v>
      </c>
      <c r="B33" s="266" t="s">
        <v>28</v>
      </c>
      <c r="C33" s="266"/>
      <c r="D33" s="266"/>
      <c r="E33" s="266"/>
      <c r="F33" s="266"/>
      <c r="G33" s="40" t="s">
        <v>29</v>
      </c>
      <c r="H33" s="40" t="s">
        <v>30</v>
      </c>
      <c r="I33" s="42"/>
      <c r="J33" s="42"/>
      <c r="K33" s="42"/>
    </row>
    <row r="34" spans="1:12" ht="120.75" customHeight="1">
      <c r="A34" s="156">
        <v>42370</v>
      </c>
      <c r="B34" s="316" t="s">
        <v>234</v>
      </c>
      <c r="C34" s="316"/>
      <c r="D34" s="316"/>
      <c r="E34" s="316"/>
      <c r="F34" s="316"/>
      <c r="G34" s="44"/>
      <c r="H34" s="131" t="s">
        <v>199</v>
      </c>
      <c r="I34" s="20"/>
      <c r="J34" s="20"/>
      <c r="K34" s="20"/>
    </row>
    <row r="35" spans="1:12" ht="55.5" customHeight="1">
      <c r="A35" s="156">
        <v>42552</v>
      </c>
      <c r="B35" s="316" t="s">
        <v>119</v>
      </c>
      <c r="C35" s="316"/>
      <c r="D35" s="316"/>
      <c r="E35" s="316"/>
      <c r="F35" s="316"/>
      <c r="G35" s="43"/>
      <c r="H35" s="131" t="s">
        <v>199</v>
      </c>
      <c r="I35" s="20"/>
      <c r="J35" s="20"/>
      <c r="K35" s="20"/>
    </row>
    <row r="36" spans="1:12" ht="105.75" customHeight="1">
      <c r="A36" s="190">
        <v>42736</v>
      </c>
      <c r="B36" s="313" t="s">
        <v>153</v>
      </c>
      <c r="C36" s="314"/>
      <c r="D36" s="314"/>
      <c r="E36" s="314"/>
      <c r="F36" s="315"/>
      <c r="G36" s="80"/>
      <c r="H36" s="132" t="s">
        <v>199</v>
      </c>
      <c r="I36" s="47"/>
      <c r="J36" s="47"/>
      <c r="K36" s="47"/>
    </row>
    <row r="37" spans="1:12" ht="101.25" customHeight="1">
      <c r="A37" s="157" t="s">
        <v>275</v>
      </c>
      <c r="B37" s="288" t="s">
        <v>235</v>
      </c>
      <c r="C37" s="288"/>
      <c r="D37" s="288"/>
      <c r="E37" s="288"/>
      <c r="F37" s="288"/>
      <c r="G37" s="80"/>
      <c r="H37" s="132"/>
      <c r="I37" s="47"/>
      <c r="J37" s="47"/>
      <c r="K37" s="47"/>
    </row>
    <row r="38" spans="1:12" ht="120" customHeight="1">
      <c r="A38" s="157" t="s">
        <v>276</v>
      </c>
      <c r="B38" s="288" t="s">
        <v>236</v>
      </c>
      <c r="C38" s="288"/>
      <c r="D38" s="288"/>
      <c r="E38" s="288"/>
      <c r="F38" s="288"/>
      <c r="G38" s="80"/>
      <c r="H38" s="132"/>
    </row>
    <row r="39" spans="1:12" ht="88.5" customHeight="1">
      <c r="A39" s="157" t="s">
        <v>277</v>
      </c>
      <c r="B39" s="288" t="s">
        <v>278</v>
      </c>
      <c r="C39" s="288"/>
      <c r="D39" s="288"/>
      <c r="E39" s="288"/>
      <c r="F39" s="288"/>
      <c r="G39" s="80"/>
      <c r="H39" s="132"/>
      <c r="I39" s="168"/>
      <c r="J39" s="169"/>
      <c r="K39" s="166"/>
    </row>
    <row r="40" spans="1:12" ht="88.5" customHeight="1">
      <c r="A40" s="237" t="s">
        <v>317</v>
      </c>
      <c r="B40" s="314" t="s">
        <v>318</v>
      </c>
      <c r="C40" s="314"/>
      <c r="D40" s="314"/>
      <c r="E40" s="314"/>
      <c r="F40" s="314"/>
      <c r="G40" s="80"/>
      <c r="H40" s="132" t="s">
        <v>199</v>
      </c>
      <c r="I40" s="225"/>
      <c r="J40" s="226"/>
      <c r="K40" s="224"/>
    </row>
    <row r="41" spans="1:12" ht="20.100000000000001" customHeight="1">
      <c r="A41" s="191"/>
      <c r="B41" s="317"/>
      <c r="C41" s="317"/>
      <c r="D41" s="317"/>
      <c r="E41" s="317"/>
      <c r="F41" s="317"/>
      <c r="G41" s="192"/>
      <c r="H41" s="193"/>
      <c r="I41" s="318" t="s">
        <v>115</v>
      </c>
      <c r="J41" s="319"/>
      <c r="K41" s="319"/>
      <c r="L41" s="64"/>
    </row>
    <row r="42" spans="1:12" ht="15">
      <c r="I42" s="49" t="s">
        <v>40</v>
      </c>
      <c r="J42" s="88" t="s">
        <v>172</v>
      </c>
      <c r="K42" s="49" t="s">
        <v>173</v>
      </c>
    </row>
    <row r="43" spans="1:12" ht="63.75">
      <c r="I43" s="65" t="s">
        <v>75</v>
      </c>
      <c r="J43" s="33">
        <v>1</v>
      </c>
      <c r="K43" s="87" t="s">
        <v>114</v>
      </c>
    </row>
    <row r="44" spans="1:12" ht="25.5">
      <c r="I44" s="18" t="s">
        <v>88</v>
      </c>
      <c r="J44" s="32">
        <v>1</v>
      </c>
      <c r="K44" s="87" t="s">
        <v>89</v>
      </c>
    </row>
    <row r="45" spans="1:12">
      <c r="I45" s="18" t="s">
        <v>90</v>
      </c>
      <c r="J45" s="32">
        <v>0</v>
      </c>
      <c r="K45" s="48"/>
    </row>
    <row r="46" spans="1:12">
      <c r="I46" s="18" t="s">
        <v>68</v>
      </c>
      <c r="J46" s="32">
        <v>0</v>
      </c>
      <c r="K46" s="48"/>
    </row>
    <row r="47" spans="1:12">
      <c r="I47" s="18" t="s">
        <v>74</v>
      </c>
      <c r="J47" s="32">
        <v>0</v>
      </c>
      <c r="K47" s="48"/>
    </row>
    <row r="48" spans="1:12">
      <c r="I48" s="18" t="s">
        <v>71</v>
      </c>
      <c r="J48" s="32">
        <v>0</v>
      </c>
      <c r="K48" s="48"/>
    </row>
    <row r="49" spans="9:11">
      <c r="I49" s="18" t="s">
        <v>91</v>
      </c>
      <c r="J49" s="32">
        <v>0</v>
      </c>
      <c r="K49" s="48"/>
    </row>
    <row r="50" spans="9:11">
      <c r="I50" s="18" t="s">
        <v>73</v>
      </c>
      <c r="J50" s="32">
        <v>0</v>
      </c>
      <c r="K50" s="48"/>
    </row>
    <row r="51" spans="9:11">
      <c r="I51" s="18" t="s">
        <v>69</v>
      </c>
      <c r="J51" s="32">
        <v>0</v>
      </c>
      <c r="K51" s="48"/>
    </row>
    <row r="52" spans="9:11">
      <c r="I52" s="18" t="s">
        <v>79</v>
      </c>
      <c r="J52" s="32">
        <v>0</v>
      </c>
      <c r="K52" s="48"/>
    </row>
    <row r="53" spans="9:11">
      <c r="I53" s="18" t="s">
        <v>76</v>
      </c>
      <c r="J53" s="32">
        <v>0</v>
      </c>
      <c r="K53" s="48"/>
    </row>
    <row r="54" spans="9:11">
      <c r="I54" s="18" t="s">
        <v>92</v>
      </c>
      <c r="J54" s="32">
        <v>0</v>
      </c>
      <c r="K54" s="48"/>
    </row>
    <row r="55" spans="9:11">
      <c r="I55" s="18" t="s">
        <v>93</v>
      </c>
      <c r="J55" s="32">
        <v>0</v>
      </c>
      <c r="K55" s="48"/>
    </row>
    <row r="56" spans="9:11">
      <c r="I56" s="48" t="s">
        <v>174</v>
      </c>
      <c r="J56" s="32">
        <f>SUM(J43:J55)</f>
        <v>2</v>
      </c>
      <c r="K56" s="48"/>
    </row>
    <row r="57" spans="9:11">
      <c r="I57" s="48" t="s">
        <v>175</v>
      </c>
      <c r="J57" s="32">
        <v>13</v>
      </c>
      <c r="K57" s="48"/>
    </row>
    <row r="58" spans="9:11">
      <c r="I58" s="47"/>
      <c r="J58" s="47"/>
      <c r="K58" s="47"/>
    </row>
    <row r="59" spans="9:11">
      <c r="I59" s="47"/>
      <c r="J59" s="47"/>
      <c r="K59" s="47"/>
    </row>
    <row r="60" spans="9:11" ht="15">
      <c r="I60" s="285" t="s">
        <v>116</v>
      </c>
      <c r="J60" s="286"/>
      <c r="K60" s="287"/>
    </row>
    <row r="61" spans="9:11" ht="39.75" customHeight="1">
      <c r="I61" s="49" t="s">
        <v>40</v>
      </c>
      <c r="J61" s="88" t="s">
        <v>172</v>
      </c>
      <c r="K61" s="49" t="s">
        <v>173</v>
      </c>
    </row>
    <row r="62" spans="9:11" ht="42.75">
      <c r="I62" s="18" t="s">
        <v>75</v>
      </c>
      <c r="J62" s="32">
        <v>1</v>
      </c>
      <c r="K62" s="67" t="s">
        <v>117</v>
      </c>
    </row>
    <row r="63" spans="9:11" ht="28.5">
      <c r="I63" s="18" t="s">
        <v>88</v>
      </c>
      <c r="J63" s="32">
        <v>1</v>
      </c>
      <c r="K63" s="67" t="s">
        <v>176</v>
      </c>
    </row>
    <row r="64" spans="9:11">
      <c r="I64" s="18" t="s">
        <v>90</v>
      </c>
      <c r="J64" s="32">
        <v>0</v>
      </c>
      <c r="K64" s="48"/>
    </row>
    <row r="65" spans="9:11">
      <c r="I65" s="18" t="s">
        <v>68</v>
      </c>
      <c r="J65" s="32">
        <v>0</v>
      </c>
      <c r="K65" s="48"/>
    </row>
    <row r="66" spans="9:11">
      <c r="I66" s="18" t="s">
        <v>74</v>
      </c>
      <c r="J66" s="32">
        <v>0</v>
      </c>
      <c r="K66" s="48"/>
    </row>
    <row r="67" spans="9:11" ht="28.5">
      <c r="I67" s="18" t="s">
        <v>91</v>
      </c>
      <c r="J67" s="32">
        <v>1</v>
      </c>
      <c r="K67" s="67" t="s">
        <v>118</v>
      </c>
    </row>
    <row r="68" spans="9:11">
      <c r="I68" s="18" t="s">
        <v>73</v>
      </c>
      <c r="J68" s="32">
        <v>0</v>
      </c>
      <c r="K68" s="48"/>
    </row>
    <row r="69" spans="9:11">
      <c r="I69" s="18" t="s">
        <v>76</v>
      </c>
      <c r="J69" s="32">
        <v>0</v>
      </c>
      <c r="K69" s="48"/>
    </row>
    <row r="70" spans="9:11">
      <c r="I70" s="18" t="s">
        <v>92</v>
      </c>
      <c r="J70" s="32">
        <v>0</v>
      </c>
      <c r="K70" s="48"/>
    </row>
    <row r="71" spans="9:11">
      <c r="I71" s="18" t="s">
        <v>93</v>
      </c>
      <c r="J71" s="32">
        <v>0</v>
      </c>
      <c r="K71" s="48"/>
    </row>
    <row r="72" spans="9:11">
      <c r="I72" s="48" t="s">
        <v>174</v>
      </c>
      <c r="J72" s="32">
        <f>SUM(J62:J71)</f>
        <v>3</v>
      </c>
      <c r="K72" s="48"/>
    </row>
    <row r="73" spans="9:11">
      <c r="I73" s="48" t="s">
        <v>177</v>
      </c>
      <c r="J73" s="32">
        <v>10</v>
      </c>
      <c r="K73" s="48"/>
    </row>
    <row r="74" spans="9:11">
      <c r="I74" s="47"/>
      <c r="J74" s="47"/>
      <c r="K74" s="47"/>
    </row>
    <row r="75" spans="9:11" ht="15">
      <c r="I75" s="285" t="s">
        <v>130</v>
      </c>
      <c r="J75" s="286"/>
      <c r="K75" s="287"/>
    </row>
    <row r="76" spans="9:11" ht="15">
      <c r="I76" s="49" t="s">
        <v>40</v>
      </c>
      <c r="J76" s="88" t="s">
        <v>172</v>
      </c>
      <c r="K76" s="49" t="s">
        <v>173</v>
      </c>
    </row>
    <row r="77" spans="9:11" ht="41.1" customHeight="1">
      <c r="I77" s="18" t="s">
        <v>75</v>
      </c>
      <c r="J77" s="76">
        <v>1</v>
      </c>
      <c r="K77" s="67" t="s">
        <v>150</v>
      </c>
    </row>
    <row r="78" spans="9:11" ht="28.5">
      <c r="I78" s="18" t="s">
        <v>88</v>
      </c>
      <c r="J78" s="76">
        <v>1</v>
      </c>
      <c r="K78" s="67" t="s">
        <v>151</v>
      </c>
    </row>
    <row r="79" spans="9:11">
      <c r="I79" s="18" t="s">
        <v>179</v>
      </c>
      <c r="J79" s="32">
        <v>1</v>
      </c>
      <c r="K79" s="48" t="s">
        <v>148</v>
      </c>
    </row>
    <row r="80" spans="9:11">
      <c r="I80" s="18" t="s">
        <v>127</v>
      </c>
      <c r="J80" s="32">
        <v>1</v>
      </c>
      <c r="K80" s="48" t="s">
        <v>132</v>
      </c>
    </row>
    <row r="81" spans="9:11">
      <c r="I81" s="18" t="s">
        <v>131</v>
      </c>
      <c r="J81" s="32">
        <v>1</v>
      </c>
      <c r="K81" s="48" t="s">
        <v>148</v>
      </c>
    </row>
    <row r="82" spans="9:11">
      <c r="I82" s="18" t="s">
        <v>74</v>
      </c>
      <c r="J82" s="32">
        <v>1</v>
      </c>
      <c r="K82" s="48" t="s">
        <v>148</v>
      </c>
    </row>
    <row r="83" spans="9:11">
      <c r="I83" s="18" t="s">
        <v>178</v>
      </c>
      <c r="J83" s="32">
        <v>1</v>
      </c>
      <c r="K83" s="67" t="s">
        <v>149</v>
      </c>
    </row>
    <row r="84" spans="9:11">
      <c r="I84" s="18" t="s">
        <v>128</v>
      </c>
      <c r="J84" s="32">
        <v>1</v>
      </c>
      <c r="K84" s="48" t="s">
        <v>148</v>
      </c>
    </row>
    <row r="85" spans="9:11">
      <c r="I85" s="18" t="s">
        <v>158</v>
      </c>
      <c r="J85" s="32">
        <v>1</v>
      </c>
      <c r="K85" s="48" t="s">
        <v>148</v>
      </c>
    </row>
    <row r="86" spans="9:11">
      <c r="I86" s="48" t="s">
        <v>174</v>
      </c>
      <c r="J86" s="32">
        <f>SUM(J77:J85)</f>
        <v>9</v>
      </c>
      <c r="K86" s="48"/>
    </row>
    <row r="87" spans="9:11">
      <c r="I87" s="48" t="s">
        <v>177</v>
      </c>
      <c r="J87" s="32">
        <v>10</v>
      </c>
      <c r="K87" s="48"/>
    </row>
    <row r="88" spans="9:11">
      <c r="I88" s="47"/>
      <c r="J88" s="47"/>
      <c r="K88" s="47"/>
    </row>
    <row r="89" spans="9:11" ht="15">
      <c r="I89" s="285" t="s">
        <v>180</v>
      </c>
      <c r="J89" s="286"/>
      <c r="K89" s="287"/>
    </row>
    <row r="90" spans="9:11" ht="15">
      <c r="I90" s="49" t="s">
        <v>40</v>
      </c>
      <c r="J90" s="88" t="s">
        <v>172</v>
      </c>
      <c r="K90" s="49" t="s">
        <v>173</v>
      </c>
    </row>
    <row r="91" spans="9:11" ht="28.5">
      <c r="I91" s="18" t="s">
        <v>75</v>
      </c>
      <c r="J91" s="90">
        <v>1</v>
      </c>
      <c r="K91" s="67" t="s">
        <v>193</v>
      </c>
    </row>
    <row r="92" spans="9:11" ht="28.5">
      <c r="I92" s="18" t="s">
        <v>88</v>
      </c>
      <c r="J92" s="90">
        <v>1</v>
      </c>
      <c r="K92" s="67" t="s">
        <v>194</v>
      </c>
    </row>
    <row r="93" spans="9:11">
      <c r="I93" s="18" t="s">
        <v>67</v>
      </c>
      <c r="J93" s="32">
        <v>1</v>
      </c>
      <c r="K93" s="48" t="s">
        <v>195</v>
      </c>
    </row>
    <row r="94" spans="9:11">
      <c r="I94" s="18" t="s">
        <v>202</v>
      </c>
      <c r="J94" s="32">
        <v>0</v>
      </c>
      <c r="K94" s="48"/>
    </row>
    <row r="95" spans="9:11">
      <c r="I95" s="18" t="s">
        <v>123</v>
      </c>
      <c r="J95" s="32">
        <v>0</v>
      </c>
      <c r="K95" s="48"/>
    </row>
    <row r="96" spans="9:11">
      <c r="I96" s="18" t="s">
        <v>241</v>
      </c>
      <c r="J96" s="32">
        <v>1</v>
      </c>
      <c r="K96" s="48" t="s">
        <v>187</v>
      </c>
    </row>
    <row r="97" spans="9:11">
      <c r="I97" s="18" t="s">
        <v>186</v>
      </c>
      <c r="J97" s="32">
        <v>1</v>
      </c>
      <c r="K97" s="48" t="s">
        <v>196</v>
      </c>
    </row>
    <row r="98" spans="9:11">
      <c r="I98" s="18" t="s">
        <v>209</v>
      </c>
      <c r="J98" s="32">
        <v>1</v>
      </c>
      <c r="K98" s="48" t="s">
        <v>188</v>
      </c>
    </row>
    <row r="99" spans="9:11">
      <c r="I99" s="18" t="s">
        <v>240</v>
      </c>
      <c r="J99" s="32">
        <v>1</v>
      </c>
      <c r="K99" s="48" t="s">
        <v>197</v>
      </c>
    </row>
    <row r="100" spans="9:11">
      <c r="I100" s="18" t="s">
        <v>95</v>
      </c>
      <c r="J100" s="32">
        <v>1</v>
      </c>
      <c r="K100" s="48" t="s">
        <v>197</v>
      </c>
    </row>
    <row r="101" spans="9:11" ht="28.5">
      <c r="I101" s="18" t="s">
        <v>178</v>
      </c>
      <c r="J101" s="32">
        <v>1</v>
      </c>
      <c r="K101" s="67" t="s">
        <v>198</v>
      </c>
    </row>
    <row r="102" spans="9:11">
      <c r="I102" s="18" t="s">
        <v>210</v>
      </c>
      <c r="J102" s="32">
        <v>1</v>
      </c>
      <c r="K102" s="48" t="s">
        <v>189</v>
      </c>
    </row>
    <row r="103" spans="9:11">
      <c r="I103" s="18" t="s">
        <v>238</v>
      </c>
      <c r="J103" s="32">
        <v>0</v>
      </c>
      <c r="K103" s="48" t="s">
        <v>190</v>
      </c>
    </row>
    <row r="104" spans="9:11">
      <c r="I104" s="18" t="s">
        <v>239</v>
      </c>
      <c r="J104" s="32">
        <v>1</v>
      </c>
      <c r="K104" s="48" t="s">
        <v>190</v>
      </c>
    </row>
    <row r="105" spans="9:11">
      <c r="I105" s="18" t="s">
        <v>206</v>
      </c>
      <c r="J105" s="32">
        <v>0</v>
      </c>
      <c r="K105" s="48" t="s">
        <v>191</v>
      </c>
    </row>
    <row r="106" spans="9:11">
      <c r="I106" s="18" t="s">
        <v>158</v>
      </c>
      <c r="J106" s="32">
        <v>1</v>
      </c>
      <c r="K106" s="48" t="s">
        <v>192</v>
      </c>
    </row>
    <row r="107" spans="9:11">
      <c r="I107" s="48" t="s">
        <v>174</v>
      </c>
      <c r="J107" s="32">
        <f>SUM(J91:J106)</f>
        <v>12</v>
      </c>
      <c r="K107" s="48"/>
    </row>
    <row r="108" spans="9:11">
      <c r="I108" s="48" t="s">
        <v>177</v>
      </c>
      <c r="J108" s="32">
        <v>16</v>
      </c>
      <c r="K108" s="48"/>
    </row>
    <row r="110" spans="9:11" ht="15">
      <c r="I110" s="285" t="s">
        <v>217</v>
      </c>
      <c r="J110" s="286"/>
      <c r="K110" s="287"/>
    </row>
    <row r="111" spans="9:11" ht="15">
      <c r="I111" s="49" t="s">
        <v>40</v>
      </c>
      <c r="J111" s="120" t="s">
        <v>172</v>
      </c>
      <c r="K111" s="49" t="s">
        <v>173</v>
      </c>
    </row>
    <row r="112" spans="9:11" ht="42.75">
      <c r="I112" s="94" t="s">
        <v>98</v>
      </c>
      <c r="J112" s="121">
        <v>1</v>
      </c>
      <c r="K112" s="67" t="s">
        <v>226</v>
      </c>
    </row>
    <row r="113" spans="8:11" ht="28.5">
      <c r="I113" s="94" t="s">
        <v>72</v>
      </c>
      <c r="J113" s="121">
        <v>1</v>
      </c>
      <c r="K113" s="67" t="s">
        <v>225</v>
      </c>
    </row>
    <row r="114" spans="8:11">
      <c r="I114" s="92" t="s">
        <v>201</v>
      </c>
      <c r="J114" s="32">
        <v>1</v>
      </c>
      <c r="K114" s="48" t="s">
        <v>195</v>
      </c>
    </row>
    <row r="115" spans="8:11" ht="28.5">
      <c r="I115" s="94" t="s">
        <v>207</v>
      </c>
      <c r="J115" s="32">
        <v>1</v>
      </c>
      <c r="K115" s="123" t="s">
        <v>221</v>
      </c>
    </row>
    <row r="116" spans="8:11">
      <c r="I116" s="94" t="s">
        <v>212</v>
      </c>
      <c r="J116" s="32">
        <v>0</v>
      </c>
      <c r="K116" s="48" t="s">
        <v>223</v>
      </c>
    </row>
    <row r="117" spans="8:11">
      <c r="I117" s="94" t="s">
        <v>211</v>
      </c>
      <c r="J117" s="32">
        <v>1</v>
      </c>
      <c r="K117" s="48" t="s">
        <v>222</v>
      </c>
    </row>
    <row r="118" spans="8:11">
      <c r="I118" s="94" t="s">
        <v>202</v>
      </c>
      <c r="J118" s="32">
        <v>0</v>
      </c>
      <c r="K118" s="48" t="s">
        <v>223</v>
      </c>
    </row>
    <row r="119" spans="8:11" ht="28.5">
      <c r="H119" s="94"/>
      <c r="I119" s="94" t="s">
        <v>213</v>
      </c>
      <c r="J119" s="32">
        <v>1</v>
      </c>
      <c r="K119" s="67" t="s">
        <v>224</v>
      </c>
    </row>
    <row r="120" spans="8:11" ht="28.5">
      <c r="I120" s="94" t="s">
        <v>208</v>
      </c>
      <c r="J120" s="32">
        <v>1</v>
      </c>
      <c r="K120" s="67" t="s">
        <v>228</v>
      </c>
    </row>
    <row r="121" spans="8:11">
      <c r="I121" s="94" t="s">
        <v>209</v>
      </c>
      <c r="J121" s="32">
        <v>1</v>
      </c>
      <c r="K121" s="48" t="s">
        <v>227</v>
      </c>
    </row>
    <row r="122" spans="8:11">
      <c r="I122" s="94" t="s">
        <v>218</v>
      </c>
      <c r="J122" s="32">
        <v>1</v>
      </c>
      <c r="K122" s="48" t="s">
        <v>197</v>
      </c>
    </row>
    <row r="123" spans="8:11">
      <c r="I123" s="94" t="s">
        <v>95</v>
      </c>
      <c r="J123" s="32">
        <v>0</v>
      </c>
      <c r="K123" s="48"/>
    </row>
    <row r="124" spans="8:11" ht="28.5">
      <c r="I124" s="18" t="s">
        <v>220</v>
      </c>
      <c r="J124" s="32">
        <v>1</v>
      </c>
      <c r="K124" s="67" t="s">
        <v>229</v>
      </c>
    </row>
    <row r="125" spans="8:11">
      <c r="I125" s="94" t="s">
        <v>210</v>
      </c>
      <c r="J125" s="32">
        <v>1</v>
      </c>
      <c r="K125" s="48" t="s">
        <v>230</v>
      </c>
    </row>
    <row r="126" spans="8:11" ht="28.5">
      <c r="I126" s="94" t="s">
        <v>203</v>
      </c>
      <c r="J126" s="32">
        <v>1</v>
      </c>
      <c r="K126" s="67" t="s">
        <v>232</v>
      </c>
    </row>
    <row r="127" spans="8:11">
      <c r="I127" s="94" t="s">
        <v>205</v>
      </c>
      <c r="J127" s="32">
        <v>1</v>
      </c>
      <c r="K127" s="48" t="s">
        <v>231</v>
      </c>
    </row>
    <row r="128" spans="8:11">
      <c r="I128" s="94" t="s">
        <v>206</v>
      </c>
      <c r="J128" s="32">
        <v>1</v>
      </c>
      <c r="K128" s="48" t="s">
        <v>231</v>
      </c>
    </row>
    <row r="129" spans="9:11" ht="28.5">
      <c r="I129" s="94" t="s">
        <v>204</v>
      </c>
      <c r="J129" s="32">
        <v>1</v>
      </c>
      <c r="K129" s="67" t="s">
        <v>233</v>
      </c>
    </row>
    <row r="130" spans="9:11">
      <c r="I130" s="48" t="s">
        <v>174</v>
      </c>
      <c r="J130" s="32">
        <f>J129+J127+J126+J125+J124+J122+J121+J120+J119+J117+J115+J114+J113+J112+J128</f>
        <v>15</v>
      </c>
      <c r="K130" s="48"/>
    </row>
    <row r="131" spans="9:11">
      <c r="I131" s="48" t="s">
        <v>177</v>
      </c>
      <c r="J131" s="32">
        <v>18</v>
      </c>
      <c r="K131" s="48"/>
    </row>
    <row r="133" spans="9:11" ht="15">
      <c r="I133" s="285" t="s">
        <v>261</v>
      </c>
      <c r="J133" s="286"/>
      <c r="K133" s="287"/>
    </row>
    <row r="134" spans="9:11" ht="24" customHeight="1">
      <c r="I134" s="49" t="s">
        <v>268</v>
      </c>
      <c r="J134" s="150" t="s">
        <v>172</v>
      </c>
      <c r="K134" s="49" t="s">
        <v>173</v>
      </c>
    </row>
    <row r="135" spans="9:11" ht="57">
      <c r="I135" s="94" t="s">
        <v>98</v>
      </c>
      <c r="J135" s="151">
        <v>1</v>
      </c>
      <c r="K135" s="67" t="s">
        <v>265</v>
      </c>
    </row>
    <row r="136" spans="9:11" ht="28.5">
      <c r="I136" s="94" t="s">
        <v>72</v>
      </c>
      <c r="J136" s="151">
        <v>1</v>
      </c>
      <c r="K136" s="67" t="s">
        <v>225</v>
      </c>
    </row>
    <row r="137" spans="9:11">
      <c r="I137" s="92" t="s">
        <v>201</v>
      </c>
      <c r="J137" s="32">
        <v>1</v>
      </c>
      <c r="K137" s="67" t="s">
        <v>266</v>
      </c>
    </row>
    <row r="138" spans="9:11" ht="28.5">
      <c r="I138" s="94" t="s">
        <v>207</v>
      </c>
      <c r="J138" s="32">
        <v>1</v>
      </c>
      <c r="K138" s="153" t="s">
        <v>221</v>
      </c>
    </row>
    <row r="139" spans="9:11">
      <c r="I139" s="94" t="s">
        <v>212</v>
      </c>
      <c r="J139" s="32">
        <v>0</v>
      </c>
      <c r="K139" s="194">
        <v>0</v>
      </c>
    </row>
    <row r="140" spans="9:11">
      <c r="I140" s="94" t="s">
        <v>211</v>
      </c>
      <c r="J140" s="32">
        <v>1</v>
      </c>
      <c r="K140" s="48" t="s">
        <v>267</v>
      </c>
    </row>
    <row r="141" spans="9:11">
      <c r="I141" s="94" t="s">
        <v>202</v>
      </c>
      <c r="J141" s="32">
        <v>0</v>
      </c>
      <c r="K141" s="194">
        <v>0</v>
      </c>
    </row>
    <row r="142" spans="9:11" ht="28.5">
      <c r="I142" s="94" t="s">
        <v>213</v>
      </c>
      <c r="J142" s="32">
        <v>1</v>
      </c>
      <c r="K142" s="67" t="s">
        <v>224</v>
      </c>
    </row>
    <row r="143" spans="9:11" ht="28.5">
      <c r="I143" s="94" t="s">
        <v>208</v>
      </c>
      <c r="J143" s="32">
        <v>1</v>
      </c>
      <c r="K143" s="67" t="s">
        <v>228</v>
      </c>
    </row>
    <row r="144" spans="9:11">
      <c r="I144" s="94" t="s">
        <v>218</v>
      </c>
      <c r="J144" s="32">
        <v>1</v>
      </c>
      <c r="K144" s="48" t="s">
        <v>197</v>
      </c>
    </row>
    <row r="145" spans="9:11">
      <c r="I145" s="94" t="s">
        <v>95</v>
      </c>
      <c r="J145" s="32">
        <v>1</v>
      </c>
      <c r="K145" s="48" t="s">
        <v>262</v>
      </c>
    </row>
    <row r="146" spans="9:11" ht="28.5">
      <c r="I146" s="18" t="s">
        <v>220</v>
      </c>
      <c r="J146" s="32">
        <v>1</v>
      </c>
      <c r="K146" s="67" t="s">
        <v>263</v>
      </c>
    </row>
    <row r="147" spans="9:11">
      <c r="I147" s="94" t="s">
        <v>210</v>
      </c>
      <c r="J147" s="32">
        <v>1</v>
      </c>
      <c r="K147" s="48" t="s">
        <v>264</v>
      </c>
    </row>
    <row r="148" spans="9:11" ht="28.5">
      <c r="I148" s="94" t="s">
        <v>203</v>
      </c>
      <c r="J148" s="32">
        <v>1</v>
      </c>
      <c r="K148" s="67" t="s">
        <v>232</v>
      </c>
    </row>
    <row r="149" spans="9:11">
      <c r="I149" s="94" t="s">
        <v>205</v>
      </c>
      <c r="J149" s="32">
        <v>0</v>
      </c>
      <c r="K149" s="194">
        <v>0</v>
      </c>
    </row>
    <row r="150" spans="9:11">
      <c r="I150" s="94" t="s">
        <v>206</v>
      </c>
      <c r="J150" s="32">
        <v>0</v>
      </c>
      <c r="K150" s="194">
        <v>0</v>
      </c>
    </row>
    <row r="151" spans="9:11" ht="28.5">
      <c r="I151" s="94" t="s">
        <v>204</v>
      </c>
      <c r="J151" s="32">
        <v>1</v>
      </c>
      <c r="K151" s="67" t="s">
        <v>233</v>
      </c>
    </row>
    <row r="152" spans="9:11">
      <c r="I152" s="48" t="s">
        <v>174</v>
      </c>
      <c r="J152" s="32">
        <v>13</v>
      </c>
      <c r="K152" s="48"/>
    </row>
    <row r="153" spans="9:11">
      <c r="I153" s="48" t="s">
        <v>177</v>
      </c>
      <c r="J153" s="32">
        <v>17</v>
      </c>
      <c r="K153" s="48"/>
    </row>
    <row r="155" spans="9:11" ht="15">
      <c r="I155" s="285" t="s">
        <v>301</v>
      </c>
      <c r="J155" s="286"/>
      <c r="K155" s="287"/>
    </row>
    <row r="156" spans="9:11" ht="15">
      <c r="I156" s="49" t="s">
        <v>268</v>
      </c>
      <c r="J156" s="211" t="s">
        <v>172</v>
      </c>
      <c r="K156" s="49" t="s">
        <v>173</v>
      </c>
    </row>
    <row r="157" spans="9:11" ht="57">
      <c r="I157" s="94" t="s">
        <v>98</v>
      </c>
      <c r="J157" s="210">
        <v>1</v>
      </c>
      <c r="K157" s="67" t="s">
        <v>265</v>
      </c>
    </row>
    <row r="158" spans="9:11" ht="28.5">
      <c r="I158" s="94" t="s">
        <v>72</v>
      </c>
      <c r="J158" s="210">
        <v>1</v>
      </c>
      <c r="K158" s="67" t="s">
        <v>302</v>
      </c>
    </row>
    <row r="159" spans="9:11">
      <c r="I159" s="92" t="s">
        <v>201</v>
      </c>
      <c r="J159" s="32">
        <v>1</v>
      </c>
      <c r="K159" s="67" t="s">
        <v>303</v>
      </c>
    </row>
    <row r="160" spans="9:11" ht="28.5">
      <c r="I160" s="94" t="s">
        <v>304</v>
      </c>
      <c r="J160" s="32">
        <v>1</v>
      </c>
      <c r="K160" s="212" t="s">
        <v>305</v>
      </c>
    </row>
    <row r="161" spans="9:11">
      <c r="I161" s="94" t="s">
        <v>212</v>
      </c>
      <c r="J161" s="32">
        <v>0</v>
      </c>
      <c r="K161" s="194">
        <v>0</v>
      </c>
    </row>
    <row r="162" spans="9:11">
      <c r="I162" s="94" t="s">
        <v>211</v>
      </c>
      <c r="J162" s="32">
        <v>1</v>
      </c>
      <c r="K162" s="48" t="s">
        <v>313</v>
      </c>
    </row>
    <row r="163" spans="9:11">
      <c r="I163" s="94" t="s">
        <v>202</v>
      </c>
      <c r="J163" s="32">
        <v>0</v>
      </c>
      <c r="K163" s="194">
        <v>0</v>
      </c>
    </row>
    <row r="164" spans="9:11">
      <c r="I164" s="170" t="s">
        <v>281</v>
      </c>
      <c r="J164" s="32">
        <v>1</v>
      </c>
      <c r="K164" s="194" t="s">
        <v>312</v>
      </c>
    </row>
    <row r="165" spans="9:11">
      <c r="I165" s="170" t="s">
        <v>291</v>
      </c>
      <c r="J165" s="32">
        <v>1</v>
      </c>
      <c r="K165" s="194" t="s">
        <v>314</v>
      </c>
    </row>
    <row r="166" spans="9:11">
      <c r="I166" s="182" t="s">
        <v>296</v>
      </c>
      <c r="J166" s="32">
        <v>1</v>
      </c>
      <c r="K166" s="194"/>
    </row>
    <row r="167" spans="9:11" ht="28.5">
      <c r="I167" s="94" t="s">
        <v>213</v>
      </c>
      <c r="J167" s="32">
        <v>1</v>
      </c>
      <c r="K167" s="67" t="s">
        <v>224</v>
      </c>
    </row>
    <row r="168" spans="9:11" ht="28.5">
      <c r="I168" s="94" t="s">
        <v>208</v>
      </c>
      <c r="J168" s="32">
        <v>1</v>
      </c>
      <c r="K168" s="67" t="s">
        <v>228</v>
      </c>
    </row>
    <row r="169" spans="9:11">
      <c r="I169" s="94" t="s">
        <v>306</v>
      </c>
      <c r="J169" s="32">
        <v>1</v>
      </c>
      <c r="K169" s="48" t="s">
        <v>315</v>
      </c>
    </row>
    <row r="170" spans="9:11">
      <c r="I170" s="94" t="s">
        <v>95</v>
      </c>
      <c r="J170" s="32">
        <v>1</v>
      </c>
      <c r="K170" s="48" t="s">
        <v>262</v>
      </c>
    </row>
    <row r="171" spans="9:11" ht="42.75">
      <c r="I171" s="18" t="s">
        <v>220</v>
      </c>
      <c r="J171" s="210">
        <v>1</v>
      </c>
      <c r="K171" s="67" t="s">
        <v>309</v>
      </c>
    </row>
    <row r="172" spans="9:11">
      <c r="I172" s="94" t="s">
        <v>210</v>
      </c>
      <c r="J172" s="32">
        <v>1</v>
      </c>
      <c r="K172" s="48" t="s">
        <v>307</v>
      </c>
    </row>
    <row r="173" spans="9:11" ht="28.5">
      <c r="I173" s="94" t="s">
        <v>203</v>
      </c>
      <c r="J173" s="32">
        <v>1</v>
      </c>
      <c r="K173" s="67" t="s">
        <v>232</v>
      </c>
    </row>
    <row r="174" spans="9:11">
      <c r="I174" s="94" t="s">
        <v>205</v>
      </c>
      <c r="J174" s="32">
        <v>1</v>
      </c>
      <c r="K174" s="194" t="s">
        <v>310</v>
      </c>
    </row>
    <row r="175" spans="9:11">
      <c r="I175" s="94" t="s">
        <v>206</v>
      </c>
      <c r="J175" s="32">
        <v>1</v>
      </c>
      <c r="K175" s="194" t="s">
        <v>308</v>
      </c>
    </row>
    <row r="176" spans="9:11" ht="28.5">
      <c r="I176" s="94" t="s">
        <v>204</v>
      </c>
      <c r="J176" s="32">
        <v>1</v>
      </c>
      <c r="K176" s="67" t="s">
        <v>233</v>
      </c>
    </row>
    <row r="177" spans="9:11">
      <c r="I177" s="48" t="s">
        <v>174</v>
      </c>
      <c r="J177" s="32">
        <v>18</v>
      </c>
      <c r="K177" s="48"/>
    </row>
    <row r="178" spans="9:11">
      <c r="I178" s="48" t="s">
        <v>177</v>
      </c>
      <c r="J178" s="32">
        <v>20</v>
      </c>
      <c r="K178" s="48"/>
    </row>
  </sheetData>
  <mergeCells count="48">
    <mergeCell ref="I155:K155"/>
    <mergeCell ref="I110:K110"/>
    <mergeCell ref="B37:F37"/>
    <mergeCell ref="B38:F38"/>
    <mergeCell ref="I89:K89"/>
    <mergeCell ref="I133:K133"/>
    <mergeCell ref="B40:F40"/>
    <mergeCell ref="B28:C28"/>
    <mergeCell ref="B24:C24"/>
    <mergeCell ref="B36:F36"/>
    <mergeCell ref="I75:K75"/>
    <mergeCell ref="I60:K60"/>
    <mergeCell ref="A29:G29"/>
    <mergeCell ref="A30:G31"/>
    <mergeCell ref="A32:H32"/>
    <mergeCell ref="B33:F33"/>
    <mergeCell ref="B34:F34"/>
    <mergeCell ref="B35:F35"/>
    <mergeCell ref="B41:F41"/>
    <mergeCell ref="B39:F39"/>
    <mergeCell ref="I41:K41"/>
    <mergeCell ref="B26:C26"/>
    <mergeCell ref="B27:C27"/>
    <mergeCell ref="B21:C21"/>
    <mergeCell ref="B22:C22"/>
    <mergeCell ref="B23:C23"/>
    <mergeCell ref="B20:E20"/>
    <mergeCell ref="B25:C25"/>
    <mergeCell ref="A1:G1"/>
    <mergeCell ref="A2:G5"/>
    <mergeCell ref="A6:G6"/>
    <mergeCell ref="B7:D7"/>
    <mergeCell ref="E7:G7"/>
    <mergeCell ref="B8:D8"/>
    <mergeCell ref="E8:G8"/>
    <mergeCell ref="A9:G9"/>
    <mergeCell ref="A10:G10"/>
    <mergeCell ref="A11:G11"/>
    <mergeCell ref="A12:G12"/>
    <mergeCell ref="A13:C13"/>
    <mergeCell ref="D13:G13"/>
    <mergeCell ref="A14:C15"/>
    <mergeCell ref="D14:G15"/>
    <mergeCell ref="A16:C16"/>
    <mergeCell ref="D16:G16"/>
    <mergeCell ref="A17:C18"/>
    <mergeCell ref="D17:G18"/>
    <mergeCell ref="A19:G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CCI INVESTIGACION 2019</vt:lpstr>
      <vt:lpstr>Docen. proye invest 2019</vt:lpstr>
      <vt:lpstr>Eficacia en la ejec. proy. 2019</vt:lpstr>
      <vt:lpstr>Produccion académica 2019</vt:lpstr>
      <vt:lpstr>Partic.docen. en invest.for2019</vt:lpstr>
      <vt:lpstr>CCI INVESTIGACION</vt:lpstr>
      <vt:lpstr>Docen. proye invest</vt:lpstr>
      <vt:lpstr>Eficacia en la ejec. proy. inve</vt:lpstr>
      <vt:lpstr>Produccion académica</vt:lpstr>
      <vt:lpstr>Partic.docente en invest.format</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BBLTCSS12</cp:lastModifiedBy>
  <dcterms:created xsi:type="dcterms:W3CDTF">2016-08-04T19:42:55Z</dcterms:created>
  <dcterms:modified xsi:type="dcterms:W3CDTF">2019-08-29T16:29:30Z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{82d3362b-4a9d-4be1-ad97-9856778c7492}</vt:lpwstr>
  </property>
  <property fmtid="{D5CDD505-2E9C-101B-9397-08002B2CF9AE}" pid="5" name="eSynDocContactDesc">
    <vt:lpwstr>
    </vt:lpwstr>
  </property>
  <property fmtid="{D5CDD505-2E9C-101B-9397-08002B2CF9AE}" pid="6" name="eSynDocAccountDesc">
    <vt:lpwstr>
    </vt:lpwstr>
  </property>
  <property fmtid="{D5CDD505-2E9C-101B-9397-08002B2CF9AE}" pid="7" name="eSynDocProjectDesc">
    <vt:lpwstr>INVESTIGACIÓN</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10/19/2015 10:11:39</vt:lpwstr>
  </property>
  <property fmtid="{D5CDD505-2E9C-101B-9397-08002B2CF9AE}" pid="14" name="eSynDocVersion">
    <vt:lpwstr>1</vt:lpwstr>
  </property>
  <property fmtid="{D5CDD505-2E9C-101B-9397-08002B2CF9AE}" pid="15" name="eSynDocAttachFileName">
    <vt:lpwstr>INDICADORES INVESTIGACIÓN_A2019rv.xlsx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vt:lpwstr>
  </property>
  <property fmtid="{D5CDD505-2E9C-101B-9397-08002B2CF9AE}" pid="20" name="eSynDocSubject">
    <vt:lpwstr>Indicadores Investigación</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
    </vt:lpwstr>
  </property>
  <property fmtid="{D5CDD505-2E9C-101B-9397-08002B2CF9AE}" pid="25" name="eSynDocResource">
    <vt:lpwstr>
    </vt:lpwstr>
  </property>
  <property fmtid="{D5CDD505-2E9C-101B-9397-08002B2CF9AE}" pid="26" name="eSynDocProjectNr">
    <vt:lpwstr>SGC.004</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192</vt:lpwstr>
  </property>
  <property fmtid="{D5CDD505-2E9C-101B-9397-08002B2CF9AE}" pid="38" name="eSynCleanUp03/05/2019 15:05:47">
    <vt:i4>1</vt:i4>
  </property>
  <property fmtid="{D5CDD505-2E9C-101B-9397-08002B2CF9AE}" pid="39" name="eSynCleanUp08/29/2019 07:34:48">
    <vt:i4>1</vt:i4>
  </property>
</Properties>
</file>